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8020_財政状況資料集\R5\01　財政状況資料集（R5決算）\01　作成\"/>
    </mc:Choice>
  </mc:AlternateContent>
  <xr:revisionPtr revIDLastSave="0" documentId="13_ncr:1_{1F3CB566-2F34-4D17-8CD2-C00C177F3E6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W34" i="10"/>
  <c r="BW35" i="10" s="1"/>
  <c r="BW36" i="10" s="1"/>
  <c r="BW37" i="10" s="1"/>
  <c r="C34" i="10"/>
  <c r="C35" i="10" s="1"/>
  <c r="CO34" i="10" l="1"/>
  <c r="CO35" i="10" s="1"/>
  <c r="CO36" i="10" s="1"/>
  <c r="CO37" i="10" s="1"/>
  <c r="CO38" i="10" s="1"/>
  <c r="C36"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<sst xmlns="http://schemas.openxmlformats.org/spreadsheetml/2006/main" count="1106" uniqueCount="568">
  <si>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</si>
  <si>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</si>
  <si>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</si>
  <si>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</si>
  <si>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</si>
  <si>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</si>
  <si>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</si>
  <si>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</si>
  <si>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</si>
  <si>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</si>
  <si>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</si>
  <si>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</si>
  <si>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</si>
  <si>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</si>
  <si>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</si>
  <si>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</si>
  <si>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</si>
  <si>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</si>
  <si>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</si>
  <si>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</si>
  <si>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</si>
  <si>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</si>
  <si>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</si>
  <si>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</si>
  <si>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</si>
  <si>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</si>
  <si>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</si>
  <si>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</si>
  <si>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</si>
  <si>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</si>
  <si>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</si>
  <si>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</si>
  <si>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</si>
  <si>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</si>
  <si>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</si>
  <si>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</si>
  <si>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</si>
  <si>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</si>
  <si>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</si>
  <si>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</si>
  <si>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</si>
  <si>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</si>
  <si>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</si>
  <si>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</si>
  <si>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</si>
  <si>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</si>
  <si>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</si>
  <si>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</si>
  <si>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</si>
  <si>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</si>
  <si>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</si>
  <si>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</si>
  <si>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</si>
  <si>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</si>
  <si>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</si>
  <si>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</si>
  <si>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</si>
  <si>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</si>
  <si>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</si>
  <si>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</si>
  <si>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</si>
  <si>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</si>
  <si>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</si>
  <si>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</si>
  <si>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</si>
  <si>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</si>
  <si>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</si>
  <si>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</si>
  <si>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</si>
  <si>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</si>
  <si>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</si>
  <si>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</si>
  <si>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</si>
  <si>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</si>
  <si>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</si>
  <si>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</si>
  <si>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</si>
  <si>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</si>
  <si>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</si>
  <si>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</si>
  <si>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</si>
  <si>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</si>
  <si>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</si>
  <si>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</si>
  <si>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</si>
  <si>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</si>
  <si>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</si>
  <si>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</si>
  <si>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</si>
  <si>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</si>
  <si>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</si>
  <si>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</si>
  <si>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</si>
  <si>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</si>
  <si>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</si>
  <si>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</si>
  <si>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</si>
  <si>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</si>
  <si>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</si>
  <si>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</si>
  <si>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</si>
  <si>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</si>
  <si>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</si>
  <si>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</si>
  <si>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</si>
  <si>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</si>
  <si>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</si>
  <si>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</si>
  <si>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</si>
  <si>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</si>
  <si>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</si>
  <si>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</si>
  <si>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</si>
  <si>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</si>
  <si>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</si>
  <si>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</si>
  <si>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</si>
  <si>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</si>
  <si>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</si>
  <si>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</si>
  <si>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</si>
  <si>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</si>
  <si>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</si>
  <si>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</si>
  <si>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</si>
  <si>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</si>
  <si>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</si>
  <si>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</si>
  <si>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</si>
  <si>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</si>
  <si>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</si>
  <si>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</si>
  <si>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</si>
  <si>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</si>
  <si>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</si>
  <si>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</si>
  <si>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</si>
  <si>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</si>
  <si>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</si>
  <si>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</si>
  <si>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</si>
  <si>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</si>
  <si>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</si>
  <si>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</si>
  <si>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</si>
  <si>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</si>
  <si>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</si>
  <si>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</si>
  <si>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</si>
  <si>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</si>
  <si>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</si>
  <si>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</si>
  <si>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</si>
  <si>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</si>
  <si>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</si>
  <si>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</si>
  <si>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</si>
  <si>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</si>
  <si>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</si>
  <si>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</si>
  <si>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</si>
  <si>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</si>
  <si>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</si>
  <si>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</si>
  <si>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</si>
  <si>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</si>
  <si>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</si>
  <si>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</si>
  <si>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</si>
  <si>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</si>
  <si>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</si>
  <si>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</si>
  <si>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</si>
  <si>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</si>
  <si>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</si>
  <si>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</si>
  <si>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</si>
  <si>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</si>
  <si>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</si>
  <si>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</si>
  <si>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</si>
  <si>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</si>
  <si>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</si>
  <si>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</si>
  <si>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</si>
  <si>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</si>
  <si>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</si>
  <si>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</si>
  <si>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</si>
  <si>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</si>
  <si>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</si>
  <si>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</si>
  <si>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</si>
  <si>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</si>
  <si>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</si>
  <si>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</si>
  <si>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</si>
  <si>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</si>
  <si>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</si>
  <si>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</si>
  <si>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</si>
  <si>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</si>
  <si>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</si>
  <si>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愛媛県西条市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</si>
  <si>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</si>
  <si>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</si>
  <si>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</si>
  <si>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</si>
  <si>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</si>
  <si>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</si>
  <si>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</si>
  <si>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</si>
  <si>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</si>
  <si>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</si>
  <si>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</si>
  <si>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</si>
  <si>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</si>
  <si>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</si>
  <si>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</si>
  <si>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</si>
  <si>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</si>
  <si>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</si>
  <si>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</si>
  <si>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</si>
  <si>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</si>
  <si>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</si>
  <si>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</si>
  <si>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</si>
  <si>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</si>
  <si>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</si>
  <si>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</si>
  <si>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</si>
  <si>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</si>
  <si>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</si>
  <si>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</si>
  <si>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</si>
  <si>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</si>
  <si>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</si>
  <si>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</si>
  <si>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</si>
  <si>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</si>
  <si>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</si>
  <si>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</si>
  <si>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</si>
  <si>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</si>
  <si>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</si>
  <si>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</si>
  <si>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</si>
  <si>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</si>
  <si>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</si>
  <si>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</si>
  <si>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</si>
  <si>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</si>
  <si>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</si>
  <si>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</si>
  <si>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</si>
  <si>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</si>
  <si>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</si>
  <si>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</si>
  <si>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</si>
  <si>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</si>
  <si>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</si>
  <si>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</si>
  <si>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</si>
  <si>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</si>
  <si>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</si>
  <si>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</si>
  <si>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</si>
  <si>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</si>
  <si>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</si>
  <si>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</si>
  <si>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</si>
  <si>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</si>
  <si>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</si>
  <si>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</si>
  <si>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</si>
  <si>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</si>
  <si>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</si>
  <si>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</si>
  <si>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</si>
  <si>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</si>
  <si>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</si>
  <si>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</si>
  <si>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</si>
  <si>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</si>
  <si>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</si>
  <si>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</si>
  <si>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</si>
  <si>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</si>
  <si>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</si>
  <si>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</si>
  <si>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</si>
  <si>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</si>
  <si>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</si>
  <si>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</si>
  <si>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</si>
  <si>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</si>
  <si>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</si>
  <si>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</si>
  <si>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</si>
  <si>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</si>
  <si>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</si>
  <si>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</si>
  <si>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</si>
  <si>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</si>
  <si>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</si>
  <si>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</si>
  <si>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</si>
  <si>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</si>
  <si>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</si>
  <si>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</si>
  <si>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</si>
  <si>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</si>
  <si>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</si>
  <si>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</si>
  <si>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</si>
  <si>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</si>
  <si>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</si>
  <si>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</si>
  <si>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</si>
  <si>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</si>
  <si>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</si>
  <si>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</si>
  <si>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</si>
  <si>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</si>
  <si>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</si>
  <si>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</si>
  <si>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</si>
  <si>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</si>
  <si>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</si>
  <si>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</si>
  <si>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</si>
  <si>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</si>
  <si>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</si>
  <si>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</si>
  <si>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</si>
  <si>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</si>
  <si>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</si>
  <si>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</si>
  <si>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</si>
  <si>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</si>
  <si>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</si>
  <si>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</si>
  <si>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</si>
  <si>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</si>
  <si>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</si>
  <si>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</si>
  <si>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</si>
  <si>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</si>
  <si>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</si>
  <si>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</si>
  <si>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</si>
  <si>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</si>
  <si>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</si>
  <si>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愛媛県西条市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</si>
  <si>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</si>
  <si>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</si>
  <si>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</si>
  <si>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</si>
  <si>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</si>
  <si>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</si>
  <si>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</si>
  <si>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</si>
  <si>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</si>
  <si>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</si>
  <si>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</si>
  <si>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</si>
  <si>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</si>
  <si>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</si>
  <si>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</si>
  <si>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</si>
  <si>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</si>
  <si>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</si>
  <si>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</si>
  <si>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</si>
  <si>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</si>
  <si>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</si>
  <si>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</si>
  <si>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</si>
  <si>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</si>
  <si>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</si>
  <si>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</si>
  <si>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</si>
  <si>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</si>
  <si>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</si>
  <si>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</si>
  <si>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</si>
  <si>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</si>
  <si>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</si>
  <si>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</si>
  <si>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</si>
  <si>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</si>
  <si>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</si>
  <si>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</si>
  <si>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</si>
  <si>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</si>
  <si>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公共下水道事業会計</t>
    <phoneticPr fontId="5"/>
  </si>
  <si>
    <t>港湾上屋事業特別会計</t>
    <phoneticPr fontId="5"/>
  </si>
  <si>
    <t>法非適用企業</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</si>
  <si>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</si>
  <si>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</si>
  <si>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</si>
  <si>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</si>
  <si>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</si>
  <si>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</si>
  <si>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</si>
  <si>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</si>
  <si>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</si>
  <si>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</si>
  <si>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</si>
  <si>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</si>
  <si>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</si>
  <si>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</si>
  <si>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</si>
  <si>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</si>
  <si>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</si>
  <si>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</si>
  <si>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</si>
  <si>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</si>
  <si>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</si>
  <si>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</si>
  <si>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</si>
  <si>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</si>
  <si>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</si>
  <si>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</si>
  <si>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</si>
  <si>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</si>
  <si>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</si>
  <si>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</si>
  <si>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</si>
  <si>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</si>
  <si>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</si>
  <si>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</si>
  <si>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</si>
  <si>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</si>
  <si>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</si>
  <si>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</si>
  <si>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</si>
  <si>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</si>
  <si>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</si>
  <si>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</si>
  <si>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</si>
  <si>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</si>
  <si>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</si>
  <si>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</si>
  <si>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</si>
  <si>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</si>
  <si>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</si>
  <si>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</si>
  <si>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</si>
  <si>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</si>
  <si>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</si>
  <si>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</si>
  <si>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</si>
  <si>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</si>
  <si>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</si>
  <si>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</si>
  <si>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</si>
  <si>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</si>
  <si>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</si>
  <si>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</si>
  <si>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</si>
  <si>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</si>
  <si>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</si>
  <si>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</si>
  <si>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</si>
  <si>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</si>
  <si>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</si>
  <si>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</si>
  <si>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</si>
  <si>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</si>
  <si>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</si>
  <si>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</si>
  <si>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</si>
  <si>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</si>
  <si>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</si>
  <si>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</si>
  <si>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</si>
  <si>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</si>
  <si>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</si>
  <si>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</si>
  <si>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</si>
  <si>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</si>
  <si>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</si>
  <si>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</si>
  <si>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</si>
  <si>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</si>
  <si>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</si>
  <si>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</si>
  <si>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</si>
  <si>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</si>
  <si>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</si>
  <si>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</si>
  <si>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</si>
  <si>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</si>
  <si>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</si>
  <si>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</si>
  <si>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</si>
  <si>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</si>
  <si>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</si>
  <si>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</si>
  <si>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</si>
  <si>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</si>
  <si>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</si>
  <si>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</si>
  <si>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</si>
  <si>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</si>
  <si>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</si>
  <si>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</si>
  <si>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</si>
  <si>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</si>
  <si>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</si>
  <si>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</si>
  <si>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</si>
  <si>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</si>
  <si>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</si>
  <si>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</si>
  <si>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</si>
  <si>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</si>
  <si>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</si>
  <si>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</si>
  <si>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</si>
  <si>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</si>
  <si>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</si>
  <si>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</si>
  <si>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</si>
  <si>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</si>
  <si>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</si>
  <si>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</si>
  <si>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</si>
  <si>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</si>
  <si>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</si>
  <si>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</si>
  <si>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</si>
  <si>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</si>
  <si>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</si>
  <si>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0.37</t>
  </si>
  <si>
    <t>▲ 1.46</t>
  </si>
  <si>
    <t>一般会計</t>
  </si>
  <si>
    <t>水道事業会計</t>
  </si>
  <si>
    <t>公共下水道事業会計</t>
  </si>
  <si>
    <t>介護保険特別会計</t>
  </si>
  <si>
    <t>国民健康保険特別会計</t>
  </si>
  <si>
    <t>後期高齢者医療保険特別会計</t>
  </si>
  <si>
    <t>畑地かん水事業特別会計</t>
  </si>
  <si>
    <t>病院事業会計</t>
  </si>
  <si>
    <t>その他会計（赤字）</t>
  </si>
  <si>
    <t>その他会計（黒字）</t>
  </si>
  <si>
    <t>R01</t>
    <phoneticPr fontId="5"/>
  </si>
  <si>
    <t>R02</t>
    <phoneticPr fontId="5"/>
  </si>
  <si>
    <t>R03</t>
    <phoneticPr fontId="5"/>
  </si>
  <si>
    <t>R04</t>
    <phoneticPr fontId="5"/>
  </si>
  <si>
    <t>R05</t>
    <phoneticPr fontId="5"/>
  </si>
  <si>
    <t>-</t>
    <phoneticPr fontId="2"/>
  </si>
  <si>
    <t>西条市産業情報支援センター</t>
    <rPh sb="0" eb="3">
      <t>サイジョウシ</t>
    </rPh>
    <rPh sb="3" eb="5">
      <t>サンギョウ</t>
    </rPh>
    <rPh sb="5" eb="7">
      <t>ジョウホウ</t>
    </rPh>
    <rPh sb="7" eb="9">
      <t>シエン</t>
    </rPh>
    <phoneticPr fontId="2"/>
  </si>
  <si>
    <t>西条市スポーツ協会</t>
    <rPh sb="0" eb="3">
      <t>サイジョウシ</t>
    </rPh>
    <rPh sb="7" eb="9">
      <t>キョウカイ</t>
    </rPh>
    <phoneticPr fontId="2"/>
  </si>
  <si>
    <t>西条市土地開発公社</t>
    <rPh sb="0" eb="3">
      <t>サイジョウシ</t>
    </rPh>
    <rPh sb="3" eb="9">
      <t>トチカイハツコウシャ</t>
    </rPh>
    <phoneticPr fontId="2"/>
  </si>
  <si>
    <t>佐伯記念育英会</t>
    <rPh sb="0" eb="2">
      <t>サイキ</t>
    </rPh>
    <rPh sb="2" eb="4">
      <t>キネン</t>
    </rPh>
    <rPh sb="4" eb="7">
      <t>イクエイカイ</t>
    </rPh>
    <phoneticPr fontId="2"/>
  </si>
  <si>
    <t>ソラヤマいしづち</t>
    <phoneticPr fontId="2"/>
  </si>
  <si>
    <t>合併振興基金</t>
    <rPh sb="0" eb="2">
      <t>ガッペイ</t>
    </rPh>
    <rPh sb="2" eb="4">
      <t>シンコウ</t>
    </rPh>
    <rPh sb="4" eb="6">
      <t>キキン</t>
    </rPh>
    <phoneticPr fontId="5"/>
  </si>
  <si>
    <t>公共施設再編整備基金</t>
    <rPh sb="0" eb="4">
      <t>コウキョウシセツ</t>
    </rPh>
    <rPh sb="4" eb="6">
      <t>サイヘン</t>
    </rPh>
    <rPh sb="6" eb="8">
      <t>セイビ</t>
    </rPh>
    <rPh sb="8" eb="10">
      <t>キキン</t>
    </rPh>
    <phoneticPr fontId="2"/>
  </si>
  <si>
    <t>福祉基金</t>
    <rPh sb="0" eb="2">
      <t>フクシ</t>
    </rPh>
    <rPh sb="2" eb="4">
      <t>キキン</t>
    </rPh>
    <phoneticPr fontId="2"/>
  </si>
  <si>
    <t>水産資源育成基金</t>
    <rPh sb="0" eb="2">
      <t>スイサン</t>
    </rPh>
    <rPh sb="2" eb="4">
      <t>シゲン</t>
    </rPh>
    <rPh sb="4" eb="6">
      <t>イクセイ</t>
    </rPh>
    <rPh sb="6" eb="8">
      <t>キキン</t>
    </rPh>
    <phoneticPr fontId="2"/>
  </si>
  <si>
    <t>森林整備基金</t>
    <rPh sb="0" eb="2">
      <t>シンリン</t>
    </rPh>
    <rPh sb="2" eb="4">
      <t>セイビ</t>
    </rPh>
    <rPh sb="4" eb="6">
      <t>キキン</t>
    </rPh>
    <phoneticPr fontId="2"/>
  </si>
  <si>
    <t>愛媛県市町総合事務組合（消防補填事業分）</t>
    <rPh sb="0" eb="2">
      <t>エヒメ</t>
    </rPh>
    <rPh sb="2" eb="3">
      <t>ケン</t>
    </rPh>
    <rPh sb="3" eb="5">
      <t>シマチ</t>
    </rPh>
    <rPh sb="5" eb="7">
      <t>ソウゴウ</t>
    </rPh>
    <rPh sb="7" eb="11">
      <t>ジムクミアイ</t>
    </rPh>
    <rPh sb="12" eb="14">
      <t>ショウボウ</t>
    </rPh>
    <rPh sb="14" eb="16">
      <t>ホテン</t>
    </rPh>
    <rPh sb="16" eb="19">
      <t>ジギョウブン</t>
    </rPh>
    <phoneticPr fontId="2"/>
  </si>
  <si>
    <t>愛媛県地方税滞納整理機構</t>
    <rPh sb="0" eb="3">
      <t>エヒメケン</t>
    </rPh>
    <rPh sb="3" eb="6">
      <t>チホウゼイ</t>
    </rPh>
    <rPh sb="6" eb="10">
      <t>タイノウセイリ</t>
    </rPh>
    <rPh sb="10" eb="12">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</si>
  <si>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</si>
  <si>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8">
      <t>コウキコウレイシャ</t>
    </rPh>
    <rPh sb="8" eb="10">
      <t>イリョウ</t>
    </rPh>
    <rPh sb="10" eb="12">
      <t>コウイキ</t>
    </rPh>
    <rPh sb="12" eb="14">
      <t>レンゴウ</t>
    </rPh>
    <rPh sb="15" eb="20">
      <t>コウキコウレイシャ</t>
    </rPh>
    <rPh sb="20" eb="22">
      <t>イリョウ</t>
    </rPh>
    <rPh sb="22" eb="26">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</si>
</sst>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49217</c:v>
                </c:pt>
                <c:pt idx="3">
                  <c:v>49211</c:v>
                </c:pt>
                <c:pt idx="4">
                  <c:v>51738</c:v>
                </c:pt>
              </c:numCache>
            </c:numRef>
          </c:val>
          <c:smooth val="0"/>
          <c:extLst>
            <c:ext xmlns:c16="http://schemas.microsoft.com/office/drawing/2014/chart" uri="{C3380CC4-5D6E-409C-BE32-E72D297353CC}">
              <c16:uniqueId val="{00000000-FE5B-4263-A565-CCEB219A0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102830</c:v>
                </c:pt>
                <c:pt idx="1">
                  <c:v>50790</c:v>
                </c:pt>
                <c:pt idx="2">
                  <c:v>48307</c:v>
                </c:pt>
                <c:pt idx="3">
                  <c:v>75809</c:v>
                </c:pt>
                <c:pt idx="4">
                  <c:v>58337</c:v>
                </c:pt>
              </c:numCache>
            </c:numRef>
          </c:val>
          <c:smooth val="0"/>
          <c:extLst>
            <c:ext xmlns:c16="http://schemas.microsoft.com/office/drawing/2014/chart" uri="{C3380CC4-5D6E-409C-BE32-E72D297353CC}">
              <c16:uniqueId val="{00000001-FE5B-4263-A565-CCEB219A0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8.7899999999999991</c:v>
                </c:pt>
                <c:pt idx="1">
                  <c:v>10.99</c:v>
                </c:pt>
                <c:pt idx="2">
                  <c:v>12.9</c:v>
                </c:pt>
                <c:pt idx="3">
                  <c:v>13.84</c:v>
                </c:pt>
                <c:pt idx="4">
                  <c:v>10.16</c:v>
                </c:pt>
              </c:numCache>
            </c:numRef>
          </c:val>
          <c:extLst>
            <c:ext xmlns:c16="http://schemas.microsoft.com/office/drawing/2014/chart" uri="{C3380CC4-5D6E-409C-BE32-E72D297353CC}">
              <c16:uniqueId val="{00000000-A39F-4438-B24D-76DEFA4C81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18.64</c:v>
                </c:pt>
                <c:pt idx="1">
                  <c:v>16.38</c:v>
                </c:pt>
                <c:pt idx="2">
                  <c:v>19.170000000000002</c:v>
                </c:pt>
                <c:pt idx="3">
                  <c:v>19.55</c:v>
                </c:pt>
                <c:pt idx="4">
                  <c:v>21.38</c:v>
                </c:pt>
              </c:numCache>
            </c:numRef>
          </c:val>
          <c:extLst>
            <c:ext xmlns:c16="http://schemas.microsoft.com/office/drawing/2014/chart" uri="{C3380CC4-5D6E-409C-BE32-E72D297353CC}">
              <c16:uniqueId val="{00000001-A39F-4438-B24D-76DEFA4C81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-0.37</c:v>
                </c:pt>
                <c:pt idx="1">
                  <c:v>0.64</c:v>
                </c:pt>
                <c:pt idx="2">
                  <c:v>6.22</c:v>
                </c:pt>
                <c:pt idx="3">
                  <c:v>0.69</c:v>
                </c:pt>
                <c:pt idx="4">
                  <c:v>-1.46</c:v>
                </c:pt>
              </c:numCache>
            </c:numRef>
          </c:val>
          <c:smooth val="0"/>
          <c:extLst>
            <c:ext xmlns:c16="http://schemas.microsoft.com/office/drawing/2014/chart" uri="{C3380CC4-5D6E-409C-BE32-E72D297353CC}">
              <c16:uniqueId val="{00000002-A39F-4438-B24D-76DEFA4C81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0.21</c:v>
                </c:pt>
                <c:pt idx="4">
                  <c:v>#N/A</c:v>
                </c:pt>
                <c:pt idx="5">
                  <c:v>0</c:v>
                </c:pt>
                <c:pt idx="6">
                  <c:v>#N/A</c:v>
                </c:pt>
                <c:pt idx="7">
                  <c:v>0</c:v>
                </c:pt>
                <c:pt idx="8">
                  <c:v>#N/A</c:v>
                </c:pt>
                <c:pt idx="9">
                  <c:v>0</c:v>
                </c:pt>
              </c:numCache>
            </c:numRef>
          </c:val>
          <c:extLst>
            <c:ext xmlns:c16="http://schemas.microsoft.com/office/drawing/2014/chart" uri="{C3380CC4-5D6E-409C-BE32-E72D297353CC}">
              <c16:uniqueId val="{00000000-68F6-4CAF-84D8-683530A7EB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F6-4CAF-84D8-683530A7EBF9}"/>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2-68F6-4CAF-84D8-683530A7EBF9}"/>
            </c:ext>
          </c:extLst>
        </c:ser>
        <c:ser>
          <c:idx val="3"/>
          <c:order val="3"/>
          <c:tx>
            <c:strRef>
              <c:f>データシート!$A$30</c:f>
              <c:strCache>
                <c:ptCount val="1"/>
                <c:pt idx="0">
                  <c:v>畑地かん水事業特別会計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68F6-4CAF-84D8-683530A7EBF9}"/>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c:v>
                </c:pt>
                <c:pt idx="4">
                  <c:v>#N/A</c:v>
                </c:pt>
                <c:pt idx="5">
                  <c:v>0.11</c:v>
                </c:pt>
                <c:pt idx="6">
                  <c:v>#N/A</c:v>
                </c:pt>
                <c:pt idx="7">
                  <c:v>0.12</c:v>
                </c:pt>
                <c:pt idx="8">
                  <c:v>#N/A</c:v>
                </c:pt>
                <c:pt idx="9">
                  <c:v>0.13</c:v>
                </c:pt>
              </c:numCache>
            </c:numRef>
          </c:val>
          <c:extLst>
            <c:ext xmlns:c16="http://schemas.microsoft.com/office/drawing/2014/chart" uri="{C3380CC4-5D6E-409C-BE32-E72D297353CC}">
              <c16:uniqueId val="{00000004-68F6-4CAF-84D8-683530A7EBF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0.59</c:v>
                </c:pt>
                <c:pt idx="2">
                  <c:v>#N/A</c:v>
                </c:pt>
                <c:pt idx="3">
                  <c:v>0.36</c:v>
                </c:pt>
                <c:pt idx="4">
                  <c:v>#N/A</c:v>
                </c:pt>
                <c:pt idx="5">
                  <c:v>0.28999999999999998</c:v>
                </c:pt>
                <c:pt idx="6">
                  <c:v>#N/A</c:v>
                </c:pt>
                <c:pt idx="7">
                  <c:v>0.1</c:v>
                </c:pt>
                <c:pt idx="8">
                  <c:v>#N/A</c:v>
                </c:pt>
                <c:pt idx="9">
                  <c:v>0.43</c:v>
                </c:pt>
              </c:numCache>
            </c:numRef>
          </c:val>
          <c:extLst>
            <c:ext xmlns:c16="http://schemas.microsoft.com/office/drawing/2014/chart" uri="{C3380CC4-5D6E-409C-BE32-E72D297353CC}">
              <c16:uniqueId val="{00000005-68F6-4CAF-84D8-683530A7EBF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0.52</c:v>
                </c:pt>
                <c:pt idx="4">
                  <c:v>#N/A</c:v>
                </c:pt>
                <c:pt idx="5">
                  <c:v>1.1399999999999999</c:v>
                </c:pt>
                <c:pt idx="6">
                  <c:v>#N/A</c:v>
                </c:pt>
                <c:pt idx="7">
                  <c:v>1.02</c:v>
                </c:pt>
                <c:pt idx="8">
                  <c:v>#N/A</c:v>
                </c:pt>
                <c:pt idx="9">
                  <c:v>0.43</c:v>
                </c:pt>
              </c:numCache>
            </c:numRef>
          </c:val>
          <c:extLst>
            <c:ext xmlns:c16="http://schemas.microsoft.com/office/drawing/2014/chart" uri="{C3380CC4-5D6E-409C-BE32-E72D297353CC}">
              <c16:uniqueId val="{00000006-68F6-4CAF-84D8-683530A7EBF9}"/>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0.81</c:v>
                </c:pt>
                <c:pt idx="4">
                  <c:v>#N/A</c:v>
                </c:pt>
                <c:pt idx="5">
                  <c:v>0.83</c:v>
                </c:pt>
                <c:pt idx="6">
                  <c:v>#N/A</c:v>
                </c:pt>
                <c:pt idx="7">
                  <c:v>0.8</c:v>
                </c:pt>
                <c:pt idx="8">
                  <c:v>#N/A</c:v>
                </c:pt>
                <c:pt idx="9">
                  <c:v>0.88</c:v>
                </c:pt>
              </c:numCache>
            </c:numRef>
          </c:val>
          <c:extLst>
            <c:ext xmlns:c16="http://schemas.microsoft.com/office/drawing/2014/chart" uri="{C3380CC4-5D6E-409C-BE32-E72D297353CC}">
              <c16:uniqueId val="{00000007-68F6-4CAF-84D8-683530A7EBF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5.95</c:v>
                </c:pt>
                <c:pt idx="2">
                  <c:v>#N/A</c:v>
                </c:pt>
                <c:pt idx="3">
                  <c:v>5.76</c:v>
                </c:pt>
                <c:pt idx="4">
                  <c:v>#N/A</c:v>
                </c:pt>
                <c:pt idx="5">
                  <c:v>5.31</c:v>
                </c:pt>
                <c:pt idx="6">
                  <c:v>#N/A</c:v>
                </c:pt>
                <c:pt idx="7">
                  <c:v>5</c:v>
                </c:pt>
                <c:pt idx="8">
                  <c:v>#N/A</c:v>
                </c:pt>
                <c:pt idx="9">
                  <c:v>4.59</c:v>
                </c:pt>
              </c:numCache>
            </c:numRef>
          </c:val>
          <c:extLst>
            <c:ext xmlns:c16="http://schemas.microsoft.com/office/drawing/2014/chart" uri="{C3380CC4-5D6E-409C-BE32-E72D297353CC}">
              <c16:uniqueId val="{00000008-68F6-4CAF-84D8-683530A7EB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8.74</c:v>
                </c:pt>
                <c:pt idx="2">
                  <c:v>#N/A</c:v>
                </c:pt>
                <c:pt idx="3">
                  <c:v>10.94</c:v>
                </c:pt>
                <c:pt idx="4">
                  <c:v>#N/A</c:v>
                </c:pt>
                <c:pt idx="5">
                  <c:v>12.85</c:v>
                </c:pt>
                <c:pt idx="6">
                  <c:v>#N/A</c:v>
                </c:pt>
                <c:pt idx="7">
                  <c:v>13.79</c:v>
                </c:pt>
                <c:pt idx="8">
                  <c:v>#N/A</c:v>
                </c:pt>
                <c:pt idx="9">
                  <c:v>10.11</c:v>
                </c:pt>
              </c:numCache>
            </c:numRef>
          </c:val>
          <c:extLst>
            <c:ext xmlns:c16="http://schemas.microsoft.com/office/drawing/2014/chart" uri="{C3380CC4-5D6E-409C-BE32-E72D297353CC}">
              <c16:uniqueId val="{00000009-68F6-4CAF-84D8-683530A7EB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4211</c:v>
                </c:pt>
                <c:pt idx="5">
                  <c:v>4391</c:v>
                </c:pt>
                <c:pt idx="8">
                  <c:v>4571</c:v>
                </c:pt>
                <c:pt idx="11">
                  <c:v>4773</c:v>
                </c:pt>
                <c:pt idx="14">
                  <c:v>4779</c:v>
                </c:pt>
              </c:numCache>
            </c:numRef>
          </c:val>
          <c:extLst>
            <c:ext xmlns:c16="http://schemas.microsoft.com/office/drawing/2014/chart" uri="{C3380CC4-5D6E-409C-BE32-E72D297353CC}">
              <c16:uniqueId val="{00000000-EEED-4A42-965E-543D649C94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ED-4A42-965E-543D649C94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c:v>
                </c:pt>
                <c:pt idx="3">
                  <c:v>38</c:v>
                </c:pt>
                <c:pt idx="6">
                  <c:v>38</c:v>
                </c:pt>
                <c:pt idx="9">
                  <c:v>38</c:v>
                </c:pt>
                <c:pt idx="12">
                  <c:v>38</c:v>
                </c:pt>
              </c:numCache>
            </c:numRef>
          </c:val>
          <c:extLst>
            <c:ext xmlns:c16="http://schemas.microsoft.com/office/drawing/2014/chart" uri="{C3380CC4-5D6E-409C-BE32-E72D297353CC}">
              <c16:uniqueId val="{00000002-EEED-4A42-965E-543D649C94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ED-4A42-965E-543D649C94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1465</c:v>
                </c:pt>
                <c:pt idx="3">
                  <c:v>1580</c:v>
                </c:pt>
                <c:pt idx="6">
                  <c:v>1428</c:v>
                </c:pt>
                <c:pt idx="9">
                  <c:v>1445</c:v>
                </c:pt>
                <c:pt idx="12">
                  <c:v>1537</c:v>
                </c:pt>
              </c:numCache>
            </c:numRef>
          </c:val>
          <c:extLst>
            <c:ext xmlns:c16="http://schemas.microsoft.com/office/drawing/2014/chart" uri="{C3380CC4-5D6E-409C-BE32-E72D297353CC}">
              <c16:uniqueId val="{00000004-EEED-4A42-965E-543D649C94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ED-4A42-965E-543D649C94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ED-4A42-965E-543D649C94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4126</c:v>
                </c:pt>
                <c:pt idx="3">
                  <c:v>4418</c:v>
                </c:pt>
                <c:pt idx="6">
                  <c:v>4780</c:v>
                </c:pt>
                <c:pt idx="9">
                  <c:v>5206</c:v>
                </c:pt>
                <c:pt idx="12">
                  <c:v>5238</c:v>
                </c:pt>
              </c:numCache>
            </c:numRef>
          </c:val>
          <c:extLst>
            <c:ext xmlns:c16="http://schemas.microsoft.com/office/drawing/2014/chart" uri="{C3380CC4-5D6E-409C-BE32-E72D297353CC}">
              <c16:uniqueId val="{00000007-EEED-4A42-965E-543D649C94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1410</c:v>
                </c:pt>
                <c:pt idx="2">
                  <c:v>#N/A</c:v>
                </c:pt>
                <c:pt idx="3">
                  <c:v>#N/A</c:v>
                </c:pt>
                <c:pt idx="4">
                  <c:v>1645</c:v>
                </c:pt>
                <c:pt idx="5">
                  <c:v>#N/A</c:v>
                </c:pt>
                <c:pt idx="6">
                  <c:v>#N/A</c:v>
                </c:pt>
                <c:pt idx="7">
                  <c:v>1675</c:v>
                </c:pt>
                <c:pt idx="8">
                  <c:v>#N/A</c:v>
                </c:pt>
                <c:pt idx="9">
                  <c:v>#N/A</c:v>
                </c:pt>
                <c:pt idx="10">
                  <c:v>1916</c:v>
                </c:pt>
                <c:pt idx="11">
                  <c:v>#N/A</c:v>
                </c:pt>
                <c:pt idx="12">
                  <c:v>#N/A</c:v>
                </c:pt>
                <c:pt idx="13">
                  <c:v>2034</c:v>
                </c:pt>
                <c:pt idx="14">
                  <c:v>#N/A</c:v>
                </c:pt>
              </c:numCache>
            </c:numRef>
          </c:val>
          <c:smooth val="0"/>
          <c:extLst>
            <c:ext xmlns:c16="http://schemas.microsoft.com/office/drawing/2014/chart" uri="{C3380CC4-5D6E-409C-BE32-E72D297353CC}">
              <c16:uniqueId val="{00000008-EEED-4A42-965E-543D649C94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56156</c:v>
                </c:pt>
                <c:pt idx="5">
                  <c:v>55795</c:v>
                </c:pt>
                <c:pt idx="8">
                  <c:v>55525</c:v>
                </c:pt>
                <c:pt idx="11">
                  <c:v>54558</c:v>
                </c:pt>
                <c:pt idx="14">
                  <c:v>52210</c:v>
                </c:pt>
              </c:numCache>
            </c:numRef>
          </c:val>
          <c:extLst>
            <c:ext xmlns:c16="http://schemas.microsoft.com/office/drawing/2014/chart" uri="{C3380CC4-5D6E-409C-BE32-E72D297353CC}">
              <c16:uniqueId val="{00000000-CC2A-4D51-878A-433200D27C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1278</c:v>
                </c:pt>
                <c:pt idx="5">
                  <c:v>2359</c:v>
                </c:pt>
                <c:pt idx="8">
                  <c:v>2205</c:v>
                </c:pt>
                <c:pt idx="11">
                  <c:v>2072</c:v>
                </c:pt>
                <c:pt idx="14">
                  <c:v>1891</c:v>
                </c:pt>
              </c:numCache>
            </c:numRef>
          </c:val>
          <c:extLst>
            <c:ext xmlns:c16="http://schemas.microsoft.com/office/drawing/2014/chart" uri="{C3380CC4-5D6E-409C-BE32-E72D297353CC}">
              <c16:uniqueId val="{00000001-CC2A-4D51-878A-433200D27C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10196</c:v>
                </c:pt>
                <c:pt idx="5">
                  <c:v>10263</c:v>
                </c:pt>
                <c:pt idx="8">
                  <c:v>12629</c:v>
                </c:pt>
                <c:pt idx="11">
                  <c:v>12708</c:v>
                </c:pt>
                <c:pt idx="14">
                  <c:v>14281</c:v>
                </c:pt>
              </c:numCache>
            </c:numRef>
          </c:val>
          <c:extLst>
            <c:ext xmlns:c16="http://schemas.microsoft.com/office/drawing/2014/chart" uri="{C3380CC4-5D6E-409C-BE32-E72D297353CC}">
              <c16:uniqueId val="{00000002-CC2A-4D51-878A-433200D27C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2A-4D51-878A-433200D27C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2A-4D51-878A-433200D27C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5-CC2A-4D51-878A-433200D27C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6411</c:v>
                </c:pt>
                <c:pt idx="3">
                  <c:v>6774</c:v>
                </c:pt>
                <c:pt idx="6">
                  <c:v>6452</c:v>
                </c:pt>
                <c:pt idx="9">
                  <c:v>6434</c:v>
                </c:pt>
                <c:pt idx="12">
                  <c:v>6594</c:v>
                </c:pt>
              </c:numCache>
            </c:numRef>
          </c:val>
          <c:extLst>
            <c:ext xmlns:c16="http://schemas.microsoft.com/office/drawing/2014/chart" uri="{C3380CC4-5D6E-409C-BE32-E72D297353CC}">
              <c16:uniqueId val="{00000006-CC2A-4D51-878A-433200D27C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C2A-4D51-878A-433200D27C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18326</c:v>
                </c:pt>
                <c:pt idx="3">
                  <c:v>18065</c:v>
                </c:pt>
                <c:pt idx="6">
                  <c:v>16067</c:v>
                </c:pt>
                <c:pt idx="9">
                  <c:v>14822</c:v>
                </c:pt>
                <c:pt idx="12">
                  <c:v>13301</c:v>
                </c:pt>
              </c:numCache>
            </c:numRef>
          </c:val>
          <c:extLst>
            <c:ext xmlns:c16="http://schemas.microsoft.com/office/drawing/2014/chart" uri="{C3380CC4-5D6E-409C-BE32-E72D297353CC}">
              <c16:uniqueId val="{00000008-CC2A-4D51-878A-433200D27C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1</c:v>
                </c:pt>
                <c:pt idx="6">
                  <c:v>0</c:v>
                </c:pt>
                <c:pt idx="9">
                  <c:v>0</c:v>
                </c:pt>
                <c:pt idx="12">
                  <c:v>2727</c:v>
                </c:pt>
              </c:numCache>
            </c:numRef>
          </c:val>
          <c:extLst>
            <c:ext xmlns:c16="http://schemas.microsoft.com/office/drawing/2014/chart" uri="{C3380CC4-5D6E-409C-BE32-E72D297353CC}">
              <c16:uniqueId val="{00000009-CC2A-4D51-878A-433200D27C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61947</c:v>
                </c:pt>
                <c:pt idx="3">
                  <c:v>62070</c:v>
                </c:pt>
                <c:pt idx="6">
                  <c:v>61639</c:v>
                </c:pt>
                <c:pt idx="9">
                  <c:v>60566</c:v>
                </c:pt>
                <c:pt idx="12">
                  <c:v>58039</c:v>
                </c:pt>
              </c:numCache>
            </c:numRef>
          </c:val>
          <c:extLst>
            <c:ext xmlns:c16="http://schemas.microsoft.com/office/drawing/2014/chart" uri="{C3380CC4-5D6E-409C-BE32-E72D297353CC}">
              <c16:uniqueId val="{0000000A-CC2A-4D51-878A-433200D27C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19076</c:v>
                </c:pt>
                <c:pt idx="2">
                  <c:v>#N/A</c:v>
                </c:pt>
                <c:pt idx="3">
                  <c:v>#N/A</c:v>
                </c:pt>
                <c:pt idx="4">
                  <c:v>18514</c:v>
                </c:pt>
                <c:pt idx="5">
                  <c:v>#N/A</c:v>
                </c:pt>
                <c:pt idx="6">
                  <c:v>#N/A</c:v>
                </c:pt>
                <c:pt idx="7">
                  <c:v>13820</c:v>
                </c:pt>
                <c:pt idx="8">
                  <c:v>#N/A</c:v>
                </c:pt>
                <c:pt idx="9">
                  <c:v>#N/A</c:v>
                </c:pt>
                <c:pt idx="10">
                  <c:v>12506</c:v>
                </c:pt>
                <c:pt idx="11">
                  <c:v>#N/A</c:v>
                </c:pt>
                <c:pt idx="12">
                  <c:v>#N/A</c:v>
                </c:pt>
                <c:pt idx="13">
                  <c:v>12301</c:v>
                </c:pt>
                <c:pt idx="14">
                  <c:v>#N/A</c:v>
                </c:pt>
              </c:numCache>
            </c:numRef>
          </c:val>
          <c:smooth val="0"/>
          <c:extLst>
            <c:ext xmlns:c16="http://schemas.microsoft.com/office/drawing/2014/chart" uri="{C3380CC4-5D6E-409C-BE32-E72D297353CC}">
              <c16:uniqueId val="{0000000B-CC2A-4D51-878A-433200D27C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5645</c:v>
                </c:pt>
                <c:pt idx="1">
                  <c:v>5647</c:v>
                </c:pt>
                <c:pt idx="2">
                  <c:v>6249</c:v>
                </c:pt>
              </c:numCache>
            </c:numRef>
          </c:val>
          <c:extLst>
            <c:ext xmlns:c16="http://schemas.microsoft.com/office/drawing/2014/chart" uri="{C3380CC4-5D6E-409C-BE32-E72D297353CC}">
              <c16:uniqueId val="{00000000-DF4B-4EEE-B81D-834141DEFC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3314</c:v>
                </c:pt>
                <c:pt idx="1">
                  <c:v>3186</c:v>
                </c:pt>
                <c:pt idx="2">
                  <c:v>4037</c:v>
                </c:pt>
              </c:numCache>
            </c:numRef>
          </c:val>
          <c:extLst>
            <c:ext xmlns:c16="http://schemas.microsoft.com/office/drawing/2014/chart" uri="{C3380CC4-5D6E-409C-BE32-E72D297353CC}">
              <c16:uniqueId val="{00000001-DF4B-4EEE-B81D-834141DEFC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4495</c:v>
                </c:pt>
                <c:pt idx="1">
                  <c:v>5033</c:v>
                </c:pt>
                <c:pt idx="2">
                  <c:v>4957</c:v>
                </c:pt>
              </c:numCache>
            </c:numRef>
          </c:val>
          <c:extLst>
            <c:ext xmlns:c16="http://schemas.microsoft.com/office/drawing/2014/chart" uri="{C3380CC4-5D6E-409C-BE32-E72D297353CC}">
              <c16:uniqueId val="{00000002-DF4B-4EEE-B81D-834141DEFC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104,474
102,765
510.04
55,967,346
52,798,850
2,968,540
29,231,091
58,038,735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普通交付税の算定における地方消費税交付金の増等により基準財政収入額が増加したものの、国の財政措置として臨時財政対策債償還基金費等の追加算定が行われたことや各個別算定経費の増等により基準財政需要額が増加したことから、前年度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　現状、全国及び愛媛県の平均より良い状況ではあるものの、類似団体平均より悪い状況にあり、今後、人口減少により税収等の大幅な増加は見込みにくいことから、歳入水準に見合った歳出構造への転換に向けた歳出改革を継続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歳出では、扶助費の増加等により経常経費充当一般財源が増加したものの、歳入では、普通交付税の増加等により経常一般財源が増加したことから、経常収支比率は前年度から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ポイント改善している。</a:t>
          </a:r>
        </a:p>
        <a:p>
          <a:r>
            <a:rPr kumimoji="1" lang="ja-JP" altLang="en-US" sz="1100">
              <a:latin typeface="ＭＳ Ｐゴシック" panose="020B0600070205080204" pitchFamily="50" charset="-128"/>
              <a:ea typeface="ＭＳ Ｐゴシック" panose="020B0600070205080204" pitchFamily="50" charset="-128"/>
            </a:rPr>
            <a:t>　今後は、人件費、扶助費、公債費からなる義務的経費や、老朽化する施設の維持補修費の増加が見込まれることから、公共施設マネジメントの推進や使用料・手数料の見直しによる受益者負担の適正化による財政構造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778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62</xdr:row>
      <xdr:rowOff>100754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83706"/>
          <a:ext cx="889000" cy="54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62</xdr:row>
      <xdr:rowOff>140970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83706"/>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140970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5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17356</xdr:rowOff>
    </xdr:from>
    <xdr:to>
      <xdr:col>15</xdr:col>
      <xdr:colOff>133350</xdr:colOff>
      <xdr:row>59</xdr:row>
      <xdr:rowOff>118956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129133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新型コロナウイルスワクチン接種事業の縮小による物件費の減少等により、前年度と比較し人口一人当たりの決算額が</a:t>
          </a:r>
          <a:r>
            <a:rPr kumimoji="1" lang="en-US" altLang="ja-JP" sz="1100">
              <a:latin typeface="ＭＳ Ｐゴシック" panose="020B0600070205080204" pitchFamily="50" charset="-128"/>
              <a:ea typeface="ＭＳ Ｐゴシック" panose="020B0600070205080204" pitchFamily="50" charset="-128"/>
            </a:rPr>
            <a:t>6,913</a:t>
          </a:r>
          <a:r>
            <a:rPr kumimoji="1" lang="ja-JP" altLang="en-US" sz="1100">
              <a:latin typeface="ＭＳ Ｐゴシック" panose="020B0600070205080204" pitchFamily="50" charset="-128"/>
              <a:ea typeface="ＭＳ Ｐゴシック" panose="020B0600070205080204" pitchFamily="50" charset="-128"/>
            </a:rPr>
            <a:t>円減少した。全国、愛媛県平均より良い状況となっているものの、類似団体平均よりは悪い状況となっている。</a:t>
          </a:r>
        </a:p>
        <a:p>
          <a:r>
            <a:rPr kumimoji="1" lang="ja-JP" altLang="en-US" sz="1100">
              <a:latin typeface="ＭＳ Ｐゴシック" panose="020B0600070205080204" pitchFamily="50" charset="-128"/>
              <a:ea typeface="ＭＳ Ｐゴシック" panose="020B0600070205080204" pitchFamily="50" charset="-128"/>
            </a:rPr>
            <a:t>　今後も、引き続き適切な定員管理に努めるとともに、公共施設の適正配置、有効活用、事務事業の見直し等により経費削減に努めていく必要がある。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63058</xdr:rowOff>
    </xdr:from>
    <xdr:to>
      <xdr:col>23</xdr:col>
      <xdr:colOff>133350</xdr:colOff>
      <xdr:row>86</xdr:row>
      <xdr:rowOff>30618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36308"/>
          <a:ext cx="838200" cy="1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105184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35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122036</xdr:rowOff>
    </xdr:from>
    <xdr:to>
      <xdr:col>19</xdr:col>
      <xdr:colOff>133350</xdr:colOff>
      <xdr:row>86</xdr:row>
      <xdr:rowOff>30618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95286"/>
          <a:ext cx="889000" cy="8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11329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101532</xdr:rowOff>
    </xdr:from>
    <xdr:to>
      <xdr:col>15</xdr:col>
      <xdr:colOff>82550</xdr:colOff>
      <xdr:row>85</xdr:row>
      <xdr:rowOff>122036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03332"/>
          <a:ext cx="889000" cy="19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106266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113503</xdr:rowOff>
    </xdr:from>
    <xdr:to>
      <xdr:col>11</xdr:col>
      <xdr:colOff>31750</xdr:colOff>
      <xdr:row>84</xdr:row>
      <xdr:rowOff>101532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3853"/>
          <a:ext cx="889000" cy="15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3673</xdr:rowOff>
    </xdr:from>
    <xdr:to>
      <xdr:col>11</xdr:col>
      <xdr:colOff>82550</xdr:colOff>
      <xdr:row>85</xdr:row>
      <xdr:rowOff>105273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90050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6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87838</xdr:rowOff>
    </xdr:from>
    <xdr:to>
      <xdr:col>7</xdr:col>
      <xdr:colOff>31750</xdr:colOff>
      <xdr:row>84</xdr:row>
      <xdr:rowOff>17988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2765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12258</xdr:rowOff>
    </xdr:from>
    <xdr:to>
      <xdr:col>23</xdr:col>
      <xdr:colOff>184150</xdr:colOff>
      <xdr:row>85</xdr:row>
      <xdr:rowOff>113858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155785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5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151268</xdr:rowOff>
    </xdr:from>
    <xdr:to>
      <xdr:col>19</xdr:col>
      <xdr:colOff>184150</xdr:colOff>
      <xdr:row>86</xdr:row>
      <xdr:rowOff>81418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66195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1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71236</xdr:rowOff>
    </xdr:from>
    <xdr:to>
      <xdr:col>15</xdr:col>
      <xdr:colOff>133350</xdr:colOff>
      <xdr:row>86</xdr:row>
      <xdr:rowOff>1386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157613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3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50732</xdr:rowOff>
    </xdr:from>
    <xdr:to>
      <xdr:col>11</xdr:col>
      <xdr:colOff>82550</xdr:colOff>
      <xdr:row>84</xdr:row>
      <xdr:rowOff>152332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162509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62703</xdr:rowOff>
    </xdr:from>
    <xdr:to>
      <xdr:col>7</xdr:col>
      <xdr:colOff>31750</xdr:colOff>
      <xdr:row>83</xdr:row>
      <xdr:rowOff>164303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3030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給与の適正管理により、類似団体の中では最低水準にあるため、引続き適正管理に努める。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114300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8811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33866</xdr:rowOff>
    </xdr:from>
    <xdr:to>
      <xdr:col>68</xdr:col>
      <xdr:colOff>152400</xdr:colOff>
      <xdr:row>81</xdr:row>
      <xdr:rowOff>114300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213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日に総合支所の機能を見直し、丹原総合支所、小松総合支所を丹原サービスセンター、小松サービスセンターとするなど組織のスリム化を図ったことにより、</a:t>
          </a:r>
          <a:r>
            <a:rPr kumimoji="1" lang="en-US" altLang="ja-JP" sz="1100">
              <a:latin typeface="ＭＳ Ｐゴシック" panose="020B0600070205080204" pitchFamily="50" charset="-128"/>
              <a:ea typeface="ＭＳ Ｐゴシック" panose="020B0600070205080204" pitchFamily="50" charset="-128"/>
            </a:rPr>
            <a:t>0.06</a:t>
          </a:r>
          <a:r>
            <a:rPr kumimoji="1" lang="ja-JP" altLang="en-US" sz="1100">
              <a:latin typeface="ＭＳ Ｐゴシック" panose="020B0600070205080204" pitchFamily="50" charset="-128"/>
              <a:ea typeface="ＭＳ Ｐゴシック" panose="020B0600070205080204" pitchFamily="50" charset="-128"/>
            </a:rPr>
            <a:t>人減少したが、依然として類似団体内平均値を上回っている。</a:t>
          </a:r>
        </a:p>
        <a:p>
          <a:r>
            <a:rPr kumimoji="1" lang="ja-JP" altLang="en-US" sz="1100">
              <a:latin typeface="ＭＳ Ｐゴシック" panose="020B0600070205080204" pitchFamily="50" charset="-128"/>
              <a:ea typeface="ＭＳ Ｐゴシック" panose="020B0600070205080204" pitchFamily="50" charset="-128"/>
            </a:rPr>
            <a:t>　今後とも本市の現状や地域特性を考慮しながら、組織機構、職員配置の再編・見直しを進め、簡素で効率的な執行体制の実現と適切な定員管理に努める。 </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94524</xdr:rowOff>
    </xdr:from>
    <xdr:to>
      <xdr:col>81</xdr:col>
      <xdr:colOff>44450</xdr:colOff>
      <xdr:row>64</xdr:row>
      <xdr:rowOff>115207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67324"/>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8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101419</xdr:rowOff>
    </xdr:from>
    <xdr:to>
      <xdr:col>77</xdr:col>
      <xdr:colOff>44450</xdr:colOff>
      <xdr:row>64</xdr:row>
      <xdr:rowOff>115207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742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70394</xdr:rowOff>
    </xdr:from>
    <xdr:to>
      <xdr:col>72</xdr:col>
      <xdr:colOff>203200</xdr:colOff>
      <xdr:row>64</xdr:row>
      <xdr:rowOff>101419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43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152780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64</xdr:row>
      <xdr:rowOff>70394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121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7438</xdr:rowOff>
    </xdr:from>
    <xdr:to>
      <xdr:col>68</xdr:col>
      <xdr:colOff>203200</xdr:colOff>
      <xdr:row>62</xdr:row>
      <xdr:rowOff>109038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119215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10885</xdr:rowOff>
    </xdr:from>
    <xdr:to>
      <xdr:col>64</xdr:col>
      <xdr:colOff>152400</xdr:colOff>
      <xdr:row>62</xdr:row>
      <xdr:rowOff>112485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122662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43724</xdr:rowOff>
    </xdr:from>
    <xdr:to>
      <xdr:col>81</xdr:col>
      <xdr:colOff>95250</xdr:colOff>
      <xdr:row>64</xdr:row>
      <xdr:rowOff>145324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15801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64407</xdr:rowOff>
    </xdr:from>
    <xdr:to>
      <xdr:col>77</xdr:col>
      <xdr:colOff>95250</xdr:colOff>
      <xdr:row>64</xdr:row>
      <xdr:rowOff>166007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150784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50619</xdr:rowOff>
    </xdr:from>
    <xdr:to>
      <xdr:col>73</xdr:col>
      <xdr:colOff>44450</xdr:colOff>
      <xdr:row>64</xdr:row>
      <xdr:rowOff>152219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136996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19594</xdr:rowOff>
    </xdr:from>
    <xdr:to>
      <xdr:col>68</xdr:col>
      <xdr:colOff>203200</xdr:colOff>
      <xdr:row>64</xdr:row>
      <xdr:rowOff>121194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105971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160020</xdr:rowOff>
    </xdr:from>
    <xdr:to>
      <xdr:col>64</xdr:col>
      <xdr:colOff>152400</xdr:colOff>
      <xdr:row>64</xdr:row>
      <xdr:rowOff>90170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普通交付税等の増加により算定上の分母となる標準財政規模が増加したものの、算定上の分子となる合併特例債や公共事業等債等の元利償還金の増加や、公営企業債の元利償還金に対する繰入金が増加したこと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ポイント悪化している。全国、類似団体平均と比較すると悪い状況となっているが、愛媛県平均と比較すると良い状況である。</a:t>
          </a:r>
        </a:p>
        <a:p>
          <a:r>
            <a:rPr kumimoji="1" lang="ja-JP" altLang="en-US" sz="1100">
              <a:latin typeface="ＭＳ Ｐゴシック" panose="020B0600070205080204" pitchFamily="50" charset="-128"/>
              <a:ea typeface="ＭＳ Ｐゴシック" panose="020B0600070205080204" pitchFamily="50" charset="-128"/>
            </a:rPr>
            <a:t>　今後は、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近年の</a:t>
          </a:r>
          <a:r>
            <a:rPr kumimoji="1" lang="ja-JP" altLang="en-US" sz="1100">
              <a:solidFill>
                <a:schemeClr val="tx1"/>
              </a:solidFill>
              <a:latin typeface="ＭＳ Ｐゴシック" panose="020B0600070205080204" pitchFamily="50" charset="-128"/>
              <a:ea typeface="ＭＳ Ｐゴシック" panose="020B0600070205080204" pitchFamily="50" charset="-128"/>
            </a:rPr>
            <a:t>道前クリーンセンターの改修や学校施設の長寿命化改修等の大型</a:t>
          </a:r>
          <a:r>
            <a:rPr kumimoji="1" lang="ja-JP" altLang="en-US" sz="1100">
              <a:latin typeface="ＭＳ Ｐゴシック" panose="020B0600070205080204" pitchFamily="50" charset="-128"/>
              <a:ea typeface="ＭＳ Ｐゴシック" panose="020B0600070205080204" pitchFamily="50" charset="-128"/>
            </a:rPr>
            <a:t>事業の実施に伴い借り入れた合併特例債等の地方債の償還が本格化することによる公債費の増加が見込まれていることから、実施方法や事業規模の精査等により借入額の抑制に努め、公債費負担の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103011</xdr:rowOff>
    </xdr:from>
    <xdr:to>
      <xdr:col>81</xdr:col>
      <xdr:colOff>44450</xdr:colOff>
      <xdr:row>41</xdr:row>
      <xdr:rowOff>170039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103011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5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22578</xdr:rowOff>
    </xdr:from>
    <xdr:to>
      <xdr:col>72</xdr:col>
      <xdr:colOff>203200</xdr:colOff>
      <xdr:row>41</xdr:row>
      <xdr:rowOff>22578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22578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119239</xdr:rowOff>
    </xdr:from>
    <xdr:to>
      <xdr:col>81</xdr:col>
      <xdr:colOff>95250</xdr:colOff>
      <xdr:row>42</xdr:row>
      <xdr:rowOff>49389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91316</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52211</xdr:rowOff>
    </xdr:from>
    <xdr:to>
      <xdr:col>77</xdr:col>
      <xdr:colOff>95250</xdr:colOff>
      <xdr:row>41</xdr:row>
      <xdr:rowOff>153811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143228</xdr:rowOff>
    </xdr:from>
    <xdr:to>
      <xdr:col>73</xdr:col>
      <xdr:colOff>44450</xdr:colOff>
      <xdr:row>41</xdr:row>
      <xdr:rowOff>73378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129822</xdr:rowOff>
    </xdr:from>
    <xdr:to>
      <xdr:col>64</xdr:col>
      <xdr:colOff>152400</xdr:colOff>
      <xdr:row>41</xdr:row>
      <xdr:rowOff>59972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70149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東部学校給食センター整備事業に伴う債務負担行為により支出予定額が増加したものの、臨時財政対策債の減少や、その他の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地方債発行額の抑制を図ったこと等により、算定上の分子となる地方債残高が減少し前年度から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全国、愛媛県、類似団体平均のいずれの数値よりも悪い状況にあり、今後も大型事業の実施に伴う、地方債の借り入れが見込まれることから、実施方法や事業規模の精査により経費削減に努め借入額の抑制を図るとともに、合併特例債の発行期限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年度で終了となることから、これらの財源確保についても課題となる。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123613</xdr:rowOff>
    </xdr:from>
    <xdr:to>
      <xdr:col>81</xdr:col>
      <xdr:colOff>44450</xdr:colOff>
      <xdr:row>17</xdr:row>
      <xdr:rowOff>145062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38263"/>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145062</xdr:rowOff>
    </xdr:from>
    <xdr:to>
      <xdr:col>77</xdr:col>
      <xdr:colOff>44450</xdr:colOff>
      <xdr:row>18</xdr:row>
      <xdr:rowOff>23213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059712"/>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23213</xdr:rowOff>
    </xdr:from>
    <xdr:to>
      <xdr:col>72</xdr:col>
      <xdr:colOff>203200</xdr:colOff>
      <xdr:row>19</xdr:row>
      <xdr:rowOff>164112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109313"/>
          <a:ext cx="889000" cy="3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145979</xdr:rowOff>
    </xdr:from>
    <xdr:to>
      <xdr:col>73</xdr:col>
      <xdr:colOff>44450</xdr:colOff>
      <xdr:row>14</xdr:row>
      <xdr:rowOff>76129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164112</xdr:rowOff>
    </xdr:from>
    <xdr:to>
      <xdr:col>68</xdr:col>
      <xdr:colOff>152400</xdr:colOff>
      <xdr:row>20</xdr:row>
      <xdr:rowOff>52987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42166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33937</xdr:rowOff>
    </xdr:from>
    <xdr:to>
      <xdr:col>68</xdr:col>
      <xdr:colOff>203200</xdr:colOff>
      <xdr:row>17</xdr:row>
      <xdr:rowOff>135537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145714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1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68792</xdr:rowOff>
    </xdr:from>
    <xdr:to>
      <xdr:col>64</xdr:col>
      <xdr:colOff>152400</xdr:colOff>
      <xdr:row>17</xdr:row>
      <xdr:rowOff>170392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98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9119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5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72813</xdr:rowOff>
    </xdr:from>
    <xdr:to>
      <xdr:col>81</xdr:col>
      <xdr:colOff>95250</xdr:colOff>
      <xdr:row>18</xdr:row>
      <xdr:rowOff>2963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44890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5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94262</xdr:rowOff>
    </xdr:from>
    <xdr:to>
      <xdr:col>77</xdr:col>
      <xdr:colOff>95250</xdr:colOff>
      <xdr:row>18</xdr:row>
      <xdr:rowOff>24412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0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9189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9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143863</xdr:rowOff>
    </xdr:from>
    <xdr:to>
      <xdr:col>73</xdr:col>
      <xdr:colOff>44450</xdr:colOff>
      <xdr:row>18</xdr:row>
      <xdr:rowOff>74013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58790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14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113312</xdr:rowOff>
    </xdr:from>
    <xdr:to>
      <xdr:col>68</xdr:col>
      <xdr:colOff>203200</xdr:colOff>
      <xdr:row>20</xdr:row>
      <xdr:rowOff>43462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28239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45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2187</xdr:rowOff>
    </xdr:from>
    <xdr:to>
      <xdr:col>64</xdr:col>
      <xdr:colOff>152400</xdr:colOff>
      <xdr:row>20</xdr:row>
      <xdr:rowOff>103787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4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88564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51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104,474
102,765
510.04
55,967,346
52,798,850
2,968,540
29,231,091
58,038,735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定年延長により一般職退職手当が減少したことに加え、普通交付税等が増加したことにより経常一般財源が増加したため、前年度より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改善した。全国平均より良い状況となっているが、愛媛県及び類似団体平均よりも悪い状況となっている。今後は、公共施設マネジメントによる公共施設の適正配置等により、人件費関係経費全体について削減を推し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40</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890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40</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564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42</xdr:row>
      <xdr:rowOff>94343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56400"/>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42</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074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xdr:rowOff>
    </xdr:from>
    <xdr:to>
      <xdr:col>11</xdr:col>
      <xdr:colOff>60325</xdr:colOff>
      <xdr:row>38</xdr:row>
      <xdr:rowOff>112485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122663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108857</xdr:rowOff>
    </xdr:from>
    <xdr:to>
      <xdr:col>6</xdr:col>
      <xdr:colOff>171450</xdr:colOff>
      <xdr:row>37</xdr:row>
      <xdr:rowOff>39007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49184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43543</xdr:rowOff>
    </xdr:from>
    <xdr:to>
      <xdr:col>11</xdr:col>
      <xdr:colOff>60325</xdr:colOff>
      <xdr:row>42</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56442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各公共施設における電気料金の減少等により経費が減少したことに加え、普通交付税等が増加したことにより経常一般財源が増加したため、前年度より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改善している。全国、愛媛県、類似団体平均より良い状況となっている。引き続き、公共施設マネジメントによる施設の適正配置・有効活用や事務事業の必要性・効率化を精査し、コスト削減を図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72571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396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14</xdr:row>
      <xdr:rowOff>72571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342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14</xdr:row>
      <xdr:rowOff>18143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4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18143</xdr:rowOff>
    </xdr:from>
    <xdr:to>
      <xdr:col>69</xdr:col>
      <xdr:colOff>92075</xdr:colOff>
      <xdr:row>15</xdr:row>
      <xdr:rowOff>53521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184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0</xdr:rowOff>
    </xdr:from>
    <xdr:to>
      <xdr:col>69</xdr:col>
      <xdr:colOff>142875</xdr:colOff>
      <xdr:row>14</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133548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62593</xdr:rowOff>
    </xdr:from>
    <xdr:to>
      <xdr:col>74</xdr:col>
      <xdr:colOff>31750</xdr:colOff>
      <xdr:row>13</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介護給付費・訓練等給付費や市単独小中学生医療費助成事業等の増加により、前年度より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悪化している。全国平均より良い状況ではあるが、愛媛県及び類似団体平均と比較すると悪い状況である。今後も、社会保障経費の充実や子ども子育て支援制度の拡充により、扶助費の増加が見込まれることから、事業効果やサービス水準を検討し、適正化を図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23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71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146050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58</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47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133350</xdr:rowOff>
    </xdr:from>
    <xdr:to>
      <xdr:col>11</xdr:col>
      <xdr:colOff>60325</xdr:colOff>
      <xdr:row>59</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普通交付税等が増加したことにより経常一般財源が増加したものの、国民健康保険特別会計への繰出金等が増加したことにより、前年度より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悪化している。全国、愛媛県、類似団体平均より悪い状況となっており、特別会計の収支改善による繰出金の抑制や、公共施設マネジメントによる施設の適正配置や長期的視点に立った施設の修繕・更新等により維持補修費の抑制に努め、事業費の縮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3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19050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58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2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公共下水道事業会計に対する補助金等が増加したものの、普通交付税等が増加したことにより経常一般財源が増加したため、補助費等は前年度と同率となっている。</a:t>
          </a:r>
        </a:p>
        <a:p>
          <a:r>
            <a:rPr kumimoji="1" lang="ja-JP" altLang="en-US" sz="1100">
              <a:latin typeface="ＭＳ Ｐゴシック" panose="020B0600070205080204" pitchFamily="50" charset="-128"/>
              <a:ea typeface="ＭＳ Ｐゴシック" panose="020B0600070205080204" pitchFamily="50" charset="-128"/>
            </a:rPr>
            <a:t>　全国、愛媛県、類似団体平均と比較するとかなり低く推移していることから、引き続き、事業の必要性を精査し、事業の廃止、縮小、統合や補助率の見直し等、効率的な運用に努める。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48623</xdr:rowOff>
    </xdr:from>
    <xdr:to>
      <xdr:col>82</xdr:col>
      <xdr:colOff>107950</xdr:colOff>
      <xdr:row>40</xdr:row>
      <xdr:rowOff>169454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6510000" y="5877923"/>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141531</xdr:rowOff>
    </xdr:from>
    <xdr:ext cx="762000" cy="259045"/>
    <xdr:sp macro="" textlink="">
      <xdr:nvSpPr>
        <xdr:cNvPr id="311" name="補助費等最小値テキスト">
          <a:extLst>
            <a:ext uri="{FF2B5EF4-FFF2-40B4-BE49-F238E27FC236}">
              <a16:creationId xmlns:a16="http://schemas.microsoft.com/office/drawing/2014/main" id="{00000000-0008-0000-0400-000037010000}"/>
            </a:ext>
          </a:extLst>
        </xdr:cNvPr>
        <xdr:cNvSpPr txBox="1"/>
      </xdr:nvSpPr>
      <xdr:spPr>
        <a:xfrm>
          <a:off x="16598900" y="69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169454</xdr:rowOff>
    </xdr:from>
    <xdr:to>
      <xdr:col>82</xdr:col>
      <xdr:colOff>196850</xdr:colOff>
      <xdr:row>40</xdr:row>
      <xdr:rowOff>169454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702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135000</xdr:rowOff>
    </xdr:from>
    <xdr:ext cx="762000" cy="259045"/>
    <xdr:sp macro="" textlink="">
      <xdr:nvSpPr>
        <xdr:cNvPr id="313" name="補助費等最大値テキスト">
          <a:extLst>
            <a:ext uri="{FF2B5EF4-FFF2-40B4-BE49-F238E27FC236}">
              <a16:creationId xmlns:a16="http://schemas.microsoft.com/office/drawing/2014/main" id="{00000000-0008-0000-0400-000039010000}"/>
            </a:ext>
          </a:extLst>
        </xdr:cNvPr>
        <xdr:cNvSpPr txBox="1"/>
      </xdr:nvSpPr>
      <xdr:spPr>
        <a:xfrm>
          <a:off x="16598900" y="562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48623</xdr:rowOff>
    </xdr:from>
    <xdr:to>
      <xdr:col>82</xdr:col>
      <xdr:colOff>196850</xdr:colOff>
      <xdr:row>34</xdr:row>
      <xdr:rowOff>48623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587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48623</xdr:rowOff>
    </xdr:from>
    <xdr:to>
      <xdr:col>82</xdr:col>
      <xdr:colOff>107950</xdr:colOff>
      <xdr:row>34</xdr:row>
      <xdr:rowOff>48623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5671800" y="5877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6" name="補助費等平均値テキスト">
          <a:extLst>
            <a:ext uri="{FF2B5EF4-FFF2-40B4-BE49-F238E27FC236}">
              <a16:creationId xmlns:a16="http://schemas.microsoft.com/office/drawing/2014/main" id="{00000000-0008-0000-0400-00003C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9434</xdr:rowOff>
    </xdr:from>
    <xdr:to>
      <xdr:col>78</xdr:col>
      <xdr:colOff>69850</xdr:colOff>
      <xdr:row>34</xdr:row>
      <xdr:rowOff>48623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4782800" y="5838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131717</xdr:rowOff>
    </xdr:from>
    <xdr:to>
      <xdr:col>78</xdr:col>
      <xdr:colOff>120650</xdr:colOff>
      <xdr:row>37</xdr:row>
      <xdr:rowOff>61867</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5621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46644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9434</xdr:rowOff>
    </xdr:from>
    <xdr:to>
      <xdr:col>73</xdr:col>
      <xdr:colOff>180975</xdr:colOff>
      <xdr:row>34</xdr:row>
      <xdr:rowOff>107406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893800" y="583873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85997</xdr:rowOff>
    </xdr:from>
    <xdr:to>
      <xdr:col>74</xdr:col>
      <xdr:colOff>31750</xdr:colOff>
      <xdr:row>37</xdr:row>
      <xdr:rowOff>16147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4732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135164</xdr:rowOff>
    </xdr:from>
    <xdr:to>
      <xdr:col>69</xdr:col>
      <xdr:colOff>92075</xdr:colOff>
      <xdr:row>34</xdr:row>
      <xdr:rowOff>107406</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004800" y="579301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164374</xdr:rowOff>
    </xdr:from>
    <xdr:to>
      <xdr:col>69</xdr:col>
      <xdr:colOff>142875</xdr:colOff>
      <xdr:row>37</xdr:row>
      <xdr:rowOff>94524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3843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79301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20519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169273</xdr:rowOff>
    </xdr:from>
    <xdr:to>
      <xdr:col>82</xdr:col>
      <xdr:colOff>158750</xdr:colOff>
      <xdr:row>34</xdr:row>
      <xdr:rowOff>99423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64592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77850</xdr:rowOff>
    </xdr:from>
    <xdr:ext cx="762000" cy="259045"/>
    <xdr:sp macro="" textlink="">
      <xdr:nvSpPr>
        <xdr:cNvPr id="335" name="補助費等該当値テキスト">
          <a:extLst>
            <a:ext uri="{FF2B5EF4-FFF2-40B4-BE49-F238E27FC236}">
              <a16:creationId xmlns:a16="http://schemas.microsoft.com/office/drawing/2014/main" id="{00000000-0008-0000-0400-00004F010000}"/>
            </a:ext>
          </a:extLst>
        </xdr:cNvPr>
        <xdr:cNvSpPr txBox="1"/>
      </xdr:nvSpPr>
      <xdr:spPr>
        <a:xfrm>
          <a:off x="16598900" y="573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169273</xdr:rowOff>
    </xdr:from>
    <xdr:to>
      <xdr:col>78</xdr:col>
      <xdr:colOff>120650</xdr:colOff>
      <xdr:row>34</xdr:row>
      <xdr:rowOff>99423</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5621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109600</xdr:rowOff>
    </xdr:from>
    <xdr:ext cx="7366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5290800" y="559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130084</xdr:rowOff>
    </xdr:from>
    <xdr:to>
      <xdr:col>74</xdr:col>
      <xdr:colOff>31750</xdr:colOff>
      <xdr:row>34</xdr:row>
      <xdr:rowOff>60234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4732000" y="57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70411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4401800" y="5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56606</xdr:rowOff>
    </xdr:from>
    <xdr:to>
      <xdr:col>69</xdr:col>
      <xdr:colOff>142875</xdr:colOff>
      <xdr:row>34</xdr:row>
      <xdr:rowOff>158206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168383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公債費が増加したものの、普通交付税等が増加したことにより経常一般財源が増加したため、前年度より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ポイント改善している。愛媛県平均より良い状況で</a:t>
          </a:r>
          <a:r>
            <a:rPr kumimoji="1" lang="ja-JP" altLang="en-US" sz="1100">
              <a:solidFill>
                <a:schemeClr val="tx1"/>
              </a:solidFill>
              <a:latin typeface="ＭＳ Ｐゴシック" panose="020B0600070205080204" pitchFamily="50" charset="-128"/>
              <a:ea typeface="ＭＳ Ｐゴシック" panose="020B0600070205080204" pitchFamily="50" charset="-128"/>
            </a:rPr>
            <a:t>あるが、全国及び類似団体平均と比較すると悪い状況である。今後、近年の道前クリーンセンターの改修や学校施設の長寿命化改修等の大型事業の実施に伴い借り入れた合併特例債等の地方債の償還が本格化することに加え、やすらぎ苑整備事業や東部学校給食センター整備</a:t>
          </a:r>
          <a:r>
            <a:rPr kumimoji="1" lang="ja-JP" altLang="en-US" sz="1100">
              <a:latin typeface="ＭＳ Ｐゴシック" panose="020B0600070205080204" pitchFamily="50" charset="-128"/>
              <a:ea typeface="ＭＳ Ｐゴシック" panose="020B0600070205080204" pitchFamily="50" charset="-128"/>
            </a:rPr>
            <a:t>事業等の大型事業の実施による借り入れが予定されていることから、実施方法や事業規模の精査等により地方債発行額の抑制に努める。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20864</xdr:rowOff>
    </xdr:from>
    <xdr:to>
      <xdr:col>24</xdr:col>
      <xdr:colOff>25400</xdr:colOff>
      <xdr:row>79</xdr:row>
      <xdr:rowOff>53521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565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74749</xdr:rowOff>
    </xdr:from>
    <xdr:to>
      <xdr:col>19</xdr:col>
      <xdr:colOff>187325</xdr:colOff>
      <xdr:row>79</xdr:row>
      <xdr:rowOff>53521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44784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74749</xdr:rowOff>
    </xdr:from>
    <xdr:to>
      <xdr:col>15</xdr:col>
      <xdr:colOff>98425</xdr:colOff>
      <xdr:row>78</xdr:row>
      <xdr:rowOff>81280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47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81280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3890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121920</xdr:rowOff>
    </xdr:from>
    <xdr:to>
      <xdr:col>11</xdr:col>
      <xdr:colOff>60325</xdr:colOff>
      <xdr:row>79</xdr:row>
      <xdr:rowOff>52070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23949</xdr:rowOff>
    </xdr:from>
    <xdr:to>
      <xdr:col>15</xdr:col>
      <xdr:colOff>149225</xdr:colOff>
      <xdr:row>78</xdr:row>
      <xdr:rowOff>125549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110326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扶助費や繰出金が増加したものの、普通交付税等が増加したことにより経常一般財源が増加したため、前年度から</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改善している。全国、愛媛県、類似団体平均より良い状況となっている。今後も、公共施設マネジメントによる施設の適正配置や長期的視点に立った施設の修繕・更新等により、事業費全般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29845</xdr:rowOff>
    </xdr:from>
    <xdr:to>
      <xdr:col>82</xdr:col>
      <xdr:colOff>107950</xdr:colOff>
      <xdr:row>74</xdr:row>
      <xdr:rowOff>109855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71714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74</xdr:row>
      <xdr:rowOff>109855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53998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168291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24130</xdr:rowOff>
    </xdr:from>
    <xdr:to>
      <xdr:col>73</xdr:col>
      <xdr:colOff>180975</xdr:colOff>
      <xdr:row>75</xdr:row>
      <xdr:rowOff>92710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5399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92710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150495</xdr:rowOff>
    </xdr:from>
    <xdr:to>
      <xdr:col>82</xdr:col>
      <xdr:colOff>158750</xdr:colOff>
      <xdr:row>74</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59072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5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59055</xdr:rowOff>
    </xdr:from>
    <xdr:to>
      <xdr:col>78</xdr:col>
      <xdr:colOff>120650</xdr:colOff>
      <xdr:row>74</xdr:row>
      <xdr:rowOff>160655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170832</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51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144780</xdr:rowOff>
    </xdr:from>
    <xdr:to>
      <xdr:col>74</xdr:col>
      <xdr:colOff>31750</xdr:colOff>
      <xdr:row>73</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85107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68280</xdr:rowOff>
    </xdr:from>
    <xdr:to>
      <xdr:col>29</xdr:col>
      <xdr:colOff>127000</xdr:colOff>
      <xdr:row>17</xdr:row>
      <xdr:rowOff>86637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30555"/>
          <a:ext cx="647700" cy="1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111767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74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86637</xdr:rowOff>
    </xdr:from>
    <xdr:to>
      <xdr:col>26</xdr:col>
      <xdr:colOff>50800</xdr:colOff>
      <xdr:row>17</xdr:row>
      <xdr:rowOff>91300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8912"/>
          <a:ext cx="6985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227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56347</xdr:rowOff>
    </xdr:from>
    <xdr:to>
      <xdr:col>22</xdr:col>
      <xdr:colOff>114300</xdr:colOff>
      <xdr:row>17</xdr:row>
      <xdr:rowOff>91300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18622"/>
          <a:ext cx="698500" cy="3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105389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3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56347</xdr:rowOff>
    </xdr:from>
    <xdr:to>
      <xdr:col>18</xdr:col>
      <xdr:colOff>177800</xdr:colOff>
      <xdr:row>17</xdr:row>
      <xdr:rowOff>89746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8622"/>
          <a:ext cx="698500" cy="3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94701</xdr:rowOff>
    </xdr:from>
    <xdr:to>
      <xdr:col>19</xdr:col>
      <xdr:colOff>38100</xdr:colOff>
      <xdr:row>18</xdr:row>
      <xdr:rowOff>24851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56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110429</xdr:rowOff>
    </xdr:from>
    <xdr:to>
      <xdr:col>15</xdr:col>
      <xdr:colOff>101600</xdr:colOff>
      <xdr:row>18</xdr:row>
      <xdr:rowOff>40579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25356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17480</xdr:rowOff>
    </xdr:from>
    <xdr:to>
      <xdr:col>29</xdr:col>
      <xdr:colOff>177800</xdr:colOff>
      <xdr:row>17</xdr:row>
      <xdr:rowOff>119080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7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34007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35837</xdr:rowOff>
    </xdr:from>
    <xdr:to>
      <xdr:col>26</xdr:col>
      <xdr:colOff>101600</xdr:colOff>
      <xdr:row>17</xdr:row>
      <xdr:rowOff>137437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147614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40500</xdr:rowOff>
    </xdr:from>
    <xdr:to>
      <xdr:col>22</xdr:col>
      <xdr:colOff>165100</xdr:colOff>
      <xdr:row>17</xdr:row>
      <xdr:rowOff>142100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0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152277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7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5547</xdr:rowOff>
    </xdr:from>
    <xdr:to>
      <xdr:col>19</xdr:col>
      <xdr:colOff>38100</xdr:colOff>
      <xdr:row>17</xdr:row>
      <xdr:rowOff>107147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6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117324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3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38946</xdr:rowOff>
    </xdr:from>
    <xdr:to>
      <xdr:col>15</xdr:col>
      <xdr:colOff>101600</xdr:colOff>
      <xdr:row>17</xdr:row>
      <xdr:rowOff>140546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0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150723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7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323093</xdr:rowOff>
    </xdr:from>
    <xdr:to>
      <xdr:col>29</xdr:col>
      <xdr:colOff>127000</xdr:colOff>
      <xdr:row>35</xdr:row>
      <xdr:rowOff>40269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90543"/>
          <a:ext cx="647700" cy="6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40269</xdr:rowOff>
    </xdr:from>
    <xdr:to>
      <xdr:col>26</xdr:col>
      <xdr:colOff>50800</xdr:colOff>
      <xdr:row>35</xdr:row>
      <xdr:rowOff>153609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50619"/>
          <a:ext cx="698500" cy="11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153609</xdr:rowOff>
    </xdr:from>
    <xdr:to>
      <xdr:col>22</xdr:col>
      <xdr:colOff>114300</xdr:colOff>
      <xdr:row>35</xdr:row>
      <xdr:rowOff>173314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63959"/>
          <a:ext cx="698500" cy="1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173314</xdr:rowOff>
    </xdr:from>
    <xdr:to>
      <xdr:col>18</xdr:col>
      <xdr:colOff>177800</xdr:colOff>
      <xdr:row>35</xdr:row>
      <xdr:rowOff>278059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3664"/>
          <a:ext cx="698500" cy="10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118080</xdr:rowOff>
    </xdr:from>
    <xdr:to>
      <xdr:col>19</xdr:col>
      <xdr:colOff>38100</xdr:colOff>
      <xdr:row>35</xdr:row>
      <xdr:rowOff>219680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2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229857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9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85618</xdr:rowOff>
    </xdr:from>
    <xdr:to>
      <xdr:col>15</xdr:col>
      <xdr:colOff>101600</xdr:colOff>
      <xdr:row>35</xdr:row>
      <xdr:rowOff>187218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695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6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272293</xdr:rowOff>
    </xdr:from>
    <xdr:to>
      <xdr:col>29</xdr:col>
      <xdr:colOff>177800</xdr:colOff>
      <xdr:row>35</xdr:row>
      <xdr:rowOff>30993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3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117370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8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332369</xdr:rowOff>
    </xdr:from>
    <xdr:to>
      <xdr:col>26</xdr:col>
      <xdr:colOff>101600</xdr:colOff>
      <xdr:row>35</xdr:row>
      <xdr:rowOff>91069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9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101246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6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102809</xdr:rowOff>
    </xdr:from>
    <xdr:to>
      <xdr:col>22</xdr:col>
      <xdr:colOff>165100</xdr:colOff>
      <xdr:row>35</xdr:row>
      <xdr:rowOff>204409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1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214586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8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122514</xdr:rowOff>
    </xdr:from>
    <xdr:to>
      <xdr:col>19</xdr:col>
      <xdr:colOff>38100</xdr:colOff>
      <xdr:row>35</xdr:row>
      <xdr:rowOff>224114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208891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1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227259</xdr:rowOff>
    </xdr:from>
    <xdr:to>
      <xdr:col>15</xdr:col>
      <xdr:colOff>101600</xdr:colOff>
      <xdr:row>35</xdr:row>
      <xdr:rowOff>328859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313636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104,474
102,765
510.04
55,967,346
52,798,850
2,968,540
29,231,091
58,038,735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167018</xdr:rowOff>
    </xdr:from>
    <xdr:to>
      <xdr:col>24</xdr:col>
      <xdr:colOff>63500</xdr:colOff>
      <xdr:row>33</xdr:row>
      <xdr:rowOff>22352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53418"/>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26522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167018</xdr:rowOff>
    </xdr:from>
    <xdr:to>
      <xdr:col>19</xdr:col>
      <xdr:colOff>177800</xdr:colOff>
      <xdr:row>33</xdr:row>
      <xdr:rowOff>20371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341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149568</xdr:rowOff>
    </xdr:from>
    <xdr:to>
      <xdr:col>15</xdr:col>
      <xdr:colOff>50800</xdr:colOff>
      <xdr:row>33</xdr:row>
      <xdr:rowOff>20371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35968"/>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149568</xdr:rowOff>
    </xdr:from>
    <xdr:to>
      <xdr:col>10</xdr:col>
      <xdr:colOff>114300</xdr:colOff>
      <xdr:row>35</xdr:row>
      <xdr:rowOff>53213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35968"/>
          <a:ext cx="889000" cy="4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120599</xdr:rowOff>
    </xdr:from>
    <xdr:to>
      <xdr:col>10</xdr:col>
      <xdr:colOff>165100</xdr:colOff>
      <xdr:row>35</xdr:row>
      <xdr:rowOff>50749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4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41876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152146</xdr:rowOff>
    </xdr:from>
    <xdr:to>
      <xdr:col>6</xdr:col>
      <xdr:colOff>38100</xdr:colOff>
      <xdr:row>36</xdr:row>
      <xdr:rowOff>82296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5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73423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143002</xdr:rowOff>
    </xdr:from>
    <xdr:to>
      <xdr:col>24</xdr:col>
      <xdr:colOff>114300</xdr:colOff>
      <xdr:row>33</xdr:row>
      <xdr:rowOff>73152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165879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116218</xdr:rowOff>
    </xdr:from>
    <xdr:to>
      <xdr:col>20</xdr:col>
      <xdr:colOff>38100</xdr:colOff>
      <xdr:row>33</xdr:row>
      <xdr:rowOff>46368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0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62895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141021</xdr:rowOff>
    </xdr:from>
    <xdr:to>
      <xdr:col>15</xdr:col>
      <xdr:colOff>101600</xdr:colOff>
      <xdr:row>33</xdr:row>
      <xdr:rowOff>71171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2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87698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98768</xdr:rowOff>
    </xdr:from>
    <xdr:to>
      <xdr:col>10</xdr:col>
      <xdr:colOff>165100</xdr:colOff>
      <xdr:row>33</xdr:row>
      <xdr:rowOff>28918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45445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6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2413</xdr:rowOff>
    </xdr:from>
    <xdr:to>
      <xdr:col>6</xdr:col>
      <xdr:colOff>38100</xdr:colOff>
      <xdr:row>35</xdr:row>
      <xdr:rowOff>104013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120540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97344</xdr:rowOff>
    </xdr:from>
    <xdr:to>
      <xdr:col>24</xdr:col>
      <xdr:colOff>63500</xdr:colOff>
      <xdr:row>56</xdr:row>
      <xdr:rowOff>22265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55644"/>
          <a:ext cx="838200" cy="2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97344</xdr:rowOff>
    </xdr:from>
    <xdr:to>
      <xdr:col>19</xdr:col>
      <xdr:colOff>177800</xdr:colOff>
      <xdr:row>55</xdr:row>
      <xdr:rowOff>26576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55644"/>
          <a:ext cx="889000" cy="10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26576</xdr:rowOff>
    </xdr:from>
    <xdr:to>
      <xdr:col>15</xdr:col>
      <xdr:colOff>50800</xdr:colOff>
      <xdr:row>56</xdr:row>
      <xdr:rowOff>155735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56326"/>
          <a:ext cx="889000" cy="3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110603</xdr:rowOff>
    </xdr:from>
    <xdr:to>
      <xdr:col>10</xdr:col>
      <xdr:colOff>114300</xdr:colOff>
      <xdr:row>56</xdr:row>
      <xdr:rowOff>155735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11803"/>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169073</xdr:rowOff>
    </xdr:from>
    <xdr:to>
      <xdr:col>10</xdr:col>
      <xdr:colOff>165100</xdr:colOff>
      <xdr:row>54</xdr:row>
      <xdr:rowOff>99223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25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115750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0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165677</xdr:rowOff>
    </xdr:from>
    <xdr:to>
      <xdr:col>6</xdr:col>
      <xdr:colOff>38100</xdr:colOff>
      <xdr:row>55</xdr:row>
      <xdr:rowOff>95827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112354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9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142915</xdr:rowOff>
    </xdr:from>
    <xdr:to>
      <xdr:col>24</xdr:col>
      <xdr:colOff>114300</xdr:colOff>
      <xdr:row>56</xdr:row>
      <xdr:rowOff>73065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121342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5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46544</xdr:rowOff>
    </xdr:from>
    <xdr:to>
      <xdr:col>20</xdr:col>
      <xdr:colOff>38100</xdr:colOff>
      <xdr:row>54</xdr:row>
      <xdr:rowOff>148144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139271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147226</xdr:rowOff>
    </xdr:from>
    <xdr:to>
      <xdr:col>15</xdr:col>
      <xdr:colOff>101600</xdr:colOff>
      <xdr:row>55</xdr:row>
      <xdr:rowOff>77376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68503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104935</xdr:rowOff>
    </xdr:from>
    <xdr:to>
      <xdr:col>10</xdr:col>
      <xdr:colOff>165100</xdr:colOff>
      <xdr:row>57</xdr:row>
      <xdr:rowOff>35085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26212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59803</xdr:rowOff>
    </xdr:from>
    <xdr:to>
      <xdr:col>6</xdr:col>
      <xdr:colOff>38100</xdr:colOff>
      <xdr:row>56</xdr:row>
      <xdr:rowOff>161403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152530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90551</xdr:rowOff>
    </xdr:from>
    <xdr:to>
      <xdr:col>24</xdr:col>
      <xdr:colOff>63500</xdr:colOff>
      <xdr:row>74</xdr:row>
      <xdr:rowOff>139192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77851"/>
          <a:ext cx="8382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139192</xdr:rowOff>
    </xdr:from>
    <xdr:to>
      <xdr:col>19</xdr:col>
      <xdr:colOff>177800</xdr:colOff>
      <xdr:row>75</xdr:row>
      <xdr:rowOff>22987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26492"/>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22987</xdr:rowOff>
    </xdr:from>
    <xdr:to>
      <xdr:col>15</xdr:col>
      <xdr:colOff>50800</xdr:colOff>
      <xdr:row>75</xdr:row>
      <xdr:rowOff>102616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81737"/>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26289</xdr:rowOff>
    </xdr:from>
    <xdr:to>
      <xdr:col>10</xdr:col>
      <xdr:colOff>114300</xdr:colOff>
      <xdr:row>75</xdr:row>
      <xdr:rowOff>102616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885039"/>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7620</xdr:rowOff>
    </xdr:from>
    <xdr:to>
      <xdr:col>10</xdr:col>
      <xdr:colOff>165100</xdr:colOff>
      <xdr:row>74</xdr:row>
      <xdr:rowOff>109220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125747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47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37211</xdr:rowOff>
    </xdr:from>
    <xdr:to>
      <xdr:col>6</xdr:col>
      <xdr:colOff>38100</xdr:colOff>
      <xdr:row>75</xdr:row>
      <xdr:rowOff>138811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129939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39751</xdr:rowOff>
    </xdr:from>
    <xdr:to>
      <xdr:col>24</xdr:col>
      <xdr:colOff>114300</xdr:colOff>
      <xdr:row>74</xdr:row>
      <xdr:rowOff>141351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62628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7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88392</xdr:rowOff>
    </xdr:from>
    <xdr:to>
      <xdr:col>20</xdr:col>
      <xdr:colOff>38100</xdr:colOff>
      <xdr:row>75</xdr:row>
      <xdr:rowOff>18542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7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35069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5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143637</xdr:rowOff>
    </xdr:from>
    <xdr:to>
      <xdr:col>15</xdr:col>
      <xdr:colOff>101600</xdr:colOff>
      <xdr:row>75</xdr:row>
      <xdr:rowOff>73787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90314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0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51816</xdr:rowOff>
    </xdr:from>
    <xdr:to>
      <xdr:col>10</xdr:col>
      <xdr:colOff>165100</xdr:colOff>
      <xdr:row>75</xdr:row>
      <xdr:rowOff>153417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10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144542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0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146939</xdr:rowOff>
    </xdr:from>
    <xdr:to>
      <xdr:col>6</xdr:col>
      <xdr:colOff>38100</xdr:colOff>
      <xdr:row>75</xdr:row>
      <xdr:rowOff>77089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93616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168314</xdr:rowOff>
    </xdr:from>
    <xdr:to>
      <xdr:col>24</xdr:col>
      <xdr:colOff>62865</xdr:colOff>
      <xdr:row>99</xdr:row>
      <xdr:rowOff>74092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7364"/>
          <a:ext cx="1270" cy="162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77919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74092</xdr:rowOff>
    </xdr:from>
    <xdr:to>
      <xdr:col>24</xdr:col>
      <xdr:colOff>152400</xdr:colOff>
      <xdr:row>99</xdr:row>
      <xdr:rowOff>74092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114991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0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168314</xdr:rowOff>
    </xdr:from>
    <xdr:to>
      <xdr:col>24</xdr:col>
      <xdr:colOff>152400</xdr:colOff>
      <xdr:row>89</xdr:row>
      <xdr:rowOff>168314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7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155017</xdr:rowOff>
    </xdr:from>
    <xdr:to>
      <xdr:col>24</xdr:col>
      <xdr:colOff>63500</xdr:colOff>
      <xdr:row>92</xdr:row>
      <xdr:rowOff>84531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585517"/>
          <a:ext cx="838200" cy="27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110228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6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131801</xdr:rowOff>
    </xdr:from>
    <xdr:to>
      <xdr:col>24</xdr:col>
      <xdr:colOff>114300</xdr:colOff>
      <xdr:row>95</xdr:row>
      <xdr:rowOff>61951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33973</xdr:rowOff>
    </xdr:from>
    <xdr:to>
      <xdr:col>19</xdr:col>
      <xdr:colOff>177800</xdr:colOff>
      <xdr:row>92</xdr:row>
      <xdr:rowOff>84531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635923"/>
          <a:ext cx="889000" cy="2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110807</xdr:rowOff>
    </xdr:from>
    <xdr:to>
      <xdr:col>20</xdr:col>
      <xdr:colOff>38100</xdr:colOff>
      <xdr:row>97</xdr:row>
      <xdr:rowOff>40957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32084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33973</xdr:rowOff>
    </xdr:from>
    <xdr:to>
      <xdr:col>15</xdr:col>
      <xdr:colOff>50800</xdr:colOff>
      <xdr:row>96</xdr:row>
      <xdr:rowOff>137757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635923"/>
          <a:ext cx="889000" cy="96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160680</xdr:rowOff>
    </xdr:from>
    <xdr:to>
      <xdr:col>15</xdr:col>
      <xdr:colOff>101600</xdr:colOff>
      <xdr:row>94</xdr:row>
      <xdr:rowOff>90830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1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81957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9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137757</xdr:rowOff>
    </xdr:from>
    <xdr:to>
      <xdr:col>10</xdr:col>
      <xdr:colOff>114300</xdr:colOff>
      <xdr:row>96</xdr:row>
      <xdr:rowOff>149492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6957"/>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91</xdr:row>
      <xdr:rowOff>57505</xdr:rowOff>
    </xdr:from>
    <xdr:to>
      <xdr:col>10</xdr:col>
      <xdr:colOff>165100</xdr:colOff>
      <xdr:row>91</xdr:row>
      <xdr:rowOff>159105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565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4182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543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160680</xdr:rowOff>
    </xdr:from>
    <xdr:to>
      <xdr:col>6</xdr:col>
      <xdr:colOff>38100</xdr:colOff>
      <xdr:row>93</xdr:row>
      <xdr:rowOff>90830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59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107357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570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104217</xdr:rowOff>
    </xdr:from>
    <xdr:to>
      <xdr:col>24</xdr:col>
      <xdr:colOff>114300</xdr:colOff>
      <xdr:row>91</xdr:row>
      <xdr:rowOff>34367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127094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38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33731</xdr:rowOff>
    </xdr:from>
    <xdr:to>
      <xdr:col>20</xdr:col>
      <xdr:colOff>38100</xdr:colOff>
      <xdr:row>92</xdr:row>
      <xdr:rowOff>135331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151858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8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154623</xdr:rowOff>
    </xdr:from>
    <xdr:to>
      <xdr:col>15</xdr:col>
      <xdr:colOff>101600</xdr:colOff>
      <xdr:row>91</xdr:row>
      <xdr:rowOff>84773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5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101300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36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86957</xdr:rowOff>
    </xdr:from>
    <xdr:to>
      <xdr:col>10</xdr:col>
      <xdr:colOff>165100</xdr:colOff>
      <xdr:row>97</xdr:row>
      <xdr:rowOff>17107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8234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98692</xdr:rowOff>
    </xdr:from>
    <xdr:to>
      <xdr:col>6</xdr:col>
      <xdr:colOff>38100</xdr:colOff>
      <xdr:row>97</xdr:row>
      <xdr:rowOff>28842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19969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65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157121</xdr:rowOff>
    </xdr:from>
    <xdr:to>
      <xdr:col>54</xdr:col>
      <xdr:colOff>189865</xdr:colOff>
      <xdr:row>38</xdr:row>
      <xdr:rowOff>121421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14971"/>
          <a:ext cx="1270" cy="8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125248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121421</xdr:rowOff>
    </xdr:from>
    <xdr:to>
      <xdr:col>55</xdr:col>
      <xdr:colOff>88900</xdr:colOff>
      <xdr:row>38</xdr:row>
      <xdr:rowOff>121421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103798</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9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157121</xdr:rowOff>
    </xdr:from>
    <xdr:to>
      <xdr:col>55</xdr:col>
      <xdr:colOff>88900</xdr:colOff>
      <xdr:row>33</xdr:row>
      <xdr:rowOff>157121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1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62595</xdr:rowOff>
    </xdr:from>
    <xdr:to>
      <xdr:col>55</xdr:col>
      <xdr:colOff>0</xdr:colOff>
      <xdr:row>37</xdr:row>
      <xdr:rowOff>122888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06245"/>
          <a:ext cx="838200" cy="6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127522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104645</xdr:rowOff>
    </xdr:from>
    <xdr:to>
      <xdr:col>55</xdr:col>
      <xdr:colOff>50800</xdr:colOff>
      <xdr:row>37</xdr:row>
      <xdr:rowOff>34795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7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31267</xdr:rowOff>
    </xdr:from>
    <xdr:to>
      <xdr:col>50</xdr:col>
      <xdr:colOff>114300</xdr:colOff>
      <xdr:row>37</xdr:row>
      <xdr:rowOff>62595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74917"/>
          <a:ext cx="8890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93644</xdr:rowOff>
    </xdr:from>
    <xdr:to>
      <xdr:col>50</xdr:col>
      <xdr:colOff>165100</xdr:colOff>
      <xdr:row>37</xdr:row>
      <xdr:rowOff>23794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6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40321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159569</xdr:rowOff>
    </xdr:from>
    <xdr:to>
      <xdr:col>45</xdr:col>
      <xdr:colOff>177800</xdr:colOff>
      <xdr:row>37</xdr:row>
      <xdr:rowOff>31267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474519"/>
          <a:ext cx="889000" cy="90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110274</xdr:rowOff>
    </xdr:from>
    <xdr:to>
      <xdr:col>46</xdr:col>
      <xdr:colOff>38100</xdr:colOff>
      <xdr:row>37</xdr:row>
      <xdr:rowOff>40424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56951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159569</xdr:rowOff>
    </xdr:from>
    <xdr:to>
      <xdr:col>41</xdr:col>
      <xdr:colOff>50800</xdr:colOff>
      <xdr:row>38</xdr:row>
      <xdr:rowOff>19904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474519"/>
          <a:ext cx="889000" cy="10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74927</xdr:rowOff>
    </xdr:from>
    <xdr:to>
      <xdr:col>41</xdr:col>
      <xdr:colOff>101600</xdr:colOff>
      <xdr:row>31</xdr:row>
      <xdr:rowOff>5077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21604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112294</xdr:rowOff>
    </xdr:from>
    <xdr:to>
      <xdr:col>36</xdr:col>
      <xdr:colOff>165100</xdr:colOff>
      <xdr:row>37</xdr:row>
      <xdr:rowOff>42444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58971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72088</xdr:rowOff>
    </xdr:from>
    <xdr:to>
      <xdr:col>55</xdr:col>
      <xdr:colOff>50800</xdr:colOff>
      <xdr:row>38</xdr:row>
      <xdr:rowOff>2239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15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50515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11795</xdr:rowOff>
    </xdr:from>
    <xdr:to>
      <xdr:col>50</xdr:col>
      <xdr:colOff>165100</xdr:colOff>
      <xdr:row>37</xdr:row>
      <xdr:rowOff>113395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104522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151917</xdr:rowOff>
    </xdr:from>
    <xdr:to>
      <xdr:col>46</xdr:col>
      <xdr:colOff>38100</xdr:colOff>
      <xdr:row>37</xdr:row>
      <xdr:rowOff>82067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73194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108769</xdr:rowOff>
    </xdr:from>
    <xdr:to>
      <xdr:col>41</xdr:col>
      <xdr:colOff>101600</xdr:colOff>
      <xdr:row>32</xdr:row>
      <xdr:rowOff>38919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4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30046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51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140554</xdr:rowOff>
    </xdr:from>
    <xdr:to>
      <xdr:col>36</xdr:col>
      <xdr:colOff>165100</xdr:colOff>
      <xdr:row>38</xdr:row>
      <xdr:rowOff>70704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8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61831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7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110375</xdr:rowOff>
    </xdr:from>
    <xdr:to>
      <xdr:col>55</xdr:col>
      <xdr:colOff>0</xdr:colOff>
      <xdr:row>54</xdr:row>
      <xdr:rowOff>160820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197225"/>
          <a:ext cx="838200" cy="2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110375</xdr:rowOff>
    </xdr:from>
    <xdr:to>
      <xdr:col>50</xdr:col>
      <xdr:colOff>114300</xdr:colOff>
      <xdr:row>55</xdr:row>
      <xdr:rowOff>116751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197225"/>
          <a:ext cx="889000" cy="3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85217</xdr:rowOff>
    </xdr:from>
    <xdr:to>
      <xdr:col>45</xdr:col>
      <xdr:colOff>177800</xdr:colOff>
      <xdr:row>55</xdr:row>
      <xdr:rowOff>116751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14967"/>
          <a:ext cx="889000" cy="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110109</xdr:rowOff>
    </xdr:from>
    <xdr:to>
      <xdr:col>41</xdr:col>
      <xdr:colOff>50800</xdr:colOff>
      <xdr:row>55</xdr:row>
      <xdr:rowOff>85217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8854059"/>
          <a:ext cx="889000" cy="66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45026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896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28579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110020</xdr:rowOff>
    </xdr:from>
    <xdr:to>
      <xdr:col>55</xdr:col>
      <xdr:colOff>50800</xdr:colOff>
      <xdr:row>55</xdr:row>
      <xdr:rowOff>40170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132897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59575</xdr:rowOff>
    </xdr:from>
    <xdr:to>
      <xdr:col>50</xdr:col>
      <xdr:colOff>165100</xdr:colOff>
      <xdr:row>53</xdr:row>
      <xdr:rowOff>161175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1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6252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89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65951</xdr:rowOff>
    </xdr:from>
    <xdr:to>
      <xdr:col>46</xdr:col>
      <xdr:colOff>38100</xdr:colOff>
      <xdr:row>55</xdr:row>
      <xdr:rowOff>167551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158678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58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34417</xdr:rowOff>
    </xdr:from>
    <xdr:to>
      <xdr:col>41</xdr:col>
      <xdr:colOff>101600</xdr:colOff>
      <xdr:row>55</xdr:row>
      <xdr:rowOff>136017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127144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59309</xdr:rowOff>
    </xdr:from>
    <xdr:to>
      <xdr:col>36</xdr:col>
      <xdr:colOff>165100</xdr:colOff>
      <xdr:row>51</xdr:row>
      <xdr:rowOff>160909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88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5986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57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101409</xdr:rowOff>
    </xdr:from>
    <xdr:to>
      <xdr:col>55</xdr:col>
      <xdr:colOff>0</xdr:colOff>
      <xdr:row>77</xdr:row>
      <xdr:rowOff>128429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03059"/>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138488</xdr:rowOff>
    </xdr:from>
    <xdr:to>
      <xdr:col>50</xdr:col>
      <xdr:colOff>114300</xdr:colOff>
      <xdr:row>77</xdr:row>
      <xdr:rowOff>128429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68688"/>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47734</xdr:rowOff>
    </xdr:from>
    <xdr:to>
      <xdr:col>45</xdr:col>
      <xdr:colOff>177800</xdr:colOff>
      <xdr:row>76</xdr:row>
      <xdr:rowOff>138488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077934"/>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161463</xdr:rowOff>
    </xdr:from>
    <xdr:to>
      <xdr:col>41</xdr:col>
      <xdr:colOff>50800</xdr:colOff>
      <xdr:row>76</xdr:row>
      <xdr:rowOff>47734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677313"/>
          <a:ext cx="889000" cy="4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21424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50609</xdr:rowOff>
    </xdr:from>
    <xdr:to>
      <xdr:col>55</xdr:col>
      <xdr:colOff>50800</xdr:colOff>
      <xdr:row>77</xdr:row>
      <xdr:rowOff>152209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29036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3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77629</xdr:rowOff>
    </xdr:from>
    <xdr:to>
      <xdr:col>50</xdr:col>
      <xdr:colOff>165100</xdr:colOff>
      <xdr:row>78</xdr:row>
      <xdr:rowOff>7779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170356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87688</xdr:rowOff>
    </xdr:from>
    <xdr:to>
      <xdr:col>46</xdr:col>
      <xdr:colOff>38100</xdr:colOff>
      <xdr:row>77</xdr:row>
      <xdr:rowOff>17838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34365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168384</xdr:rowOff>
    </xdr:from>
    <xdr:to>
      <xdr:col>41</xdr:col>
      <xdr:colOff>101600</xdr:colOff>
      <xdr:row>76</xdr:row>
      <xdr:rowOff>98534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89661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1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110663</xdr:rowOff>
    </xdr:from>
    <xdr:to>
      <xdr:col>36</xdr:col>
      <xdr:colOff>165100</xdr:colOff>
      <xdr:row>74</xdr:row>
      <xdr:rowOff>40813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6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57340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40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112992</xdr:rowOff>
    </xdr:from>
    <xdr:to>
      <xdr:col>55</xdr:col>
      <xdr:colOff>0</xdr:colOff>
      <xdr:row>95</xdr:row>
      <xdr:rowOff>29229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5886392"/>
          <a:ext cx="838200" cy="4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112992</xdr:rowOff>
    </xdr:from>
    <xdr:to>
      <xdr:col>50</xdr:col>
      <xdr:colOff>114300</xdr:colOff>
      <xdr:row>96</xdr:row>
      <xdr:rowOff>73616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5886392"/>
          <a:ext cx="889000" cy="6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73616</xdr:rowOff>
    </xdr:from>
    <xdr:to>
      <xdr:col>45</xdr:col>
      <xdr:colOff>177800</xdr:colOff>
      <xdr:row>96</xdr:row>
      <xdr:rowOff>111201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32816"/>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96856</xdr:rowOff>
    </xdr:from>
    <xdr:to>
      <xdr:col>41</xdr:col>
      <xdr:colOff>50800</xdr:colOff>
      <xdr:row>96</xdr:row>
      <xdr:rowOff>111201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041706"/>
          <a:ext cx="889000" cy="5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106990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149879</xdr:rowOff>
    </xdr:from>
    <xdr:to>
      <xdr:col>55</xdr:col>
      <xdr:colOff>50800</xdr:colOff>
      <xdr:row>95</xdr:row>
      <xdr:rowOff>80029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1306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62192</xdr:rowOff>
    </xdr:from>
    <xdr:to>
      <xdr:col>50</xdr:col>
      <xdr:colOff>165100</xdr:colOff>
      <xdr:row>92</xdr:row>
      <xdr:rowOff>163792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58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8869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6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22816</xdr:rowOff>
    </xdr:from>
    <xdr:to>
      <xdr:col>46</xdr:col>
      <xdr:colOff>38100</xdr:colOff>
      <xdr:row>96</xdr:row>
      <xdr:rowOff>124416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115543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60401</xdr:rowOff>
    </xdr:from>
    <xdr:to>
      <xdr:col>41</xdr:col>
      <xdr:colOff>101600</xdr:colOff>
      <xdr:row>96</xdr:row>
      <xdr:rowOff>162001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153128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46056</xdr:rowOff>
    </xdr:from>
    <xdr:to>
      <xdr:col>36</xdr:col>
      <xdr:colOff>165100</xdr:colOff>
      <xdr:row>93</xdr:row>
      <xdr:rowOff>147656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164183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161798</xdr:rowOff>
    </xdr:from>
    <xdr:to>
      <xdr:col>85</xdr:col>
      <xdr:colOff>127000</xdr:colOff>
      <xdr:row>39</xdr:row>
      <xdr:rowOff>27495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76898"/>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116840</xdr:rowOff>
    </xdr:from>
    <xdr:to>
      <xdr:col>81</xdr:col>
      <xdr:colOff>50800</xdr:colOff>
      <xdr:row>38</xdr:row>
      <xdr:rowOff>161798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31940"/>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62929</xdr:rowOff>
    </xdr:from>
    <xdr:to>
      <xdr:col>76</xdr:col>
      <xdr:colOff>114300</xdr:colOff>
      <xdr:row>38</xdr:row>
      <xdr:rowOff>116840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78029"/>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83693</xdr:rowOff>
    </xdr:from>
    <xdr:to>
      <xdr:col>71</xdr:col>
      <xdr:colOff>177800</xdr:colOff>
      <xdr:row>38</xdr:row>
      <xdr:rowOff>62929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427343"/>
          <a:ext cx="889000" cy="1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27178</xdr:rowOff>
    </xdr:from>
    <xdr:to>
      <xdr:col>72</xdr:col>
      <xdr:colOff>38100</xdr:colOff>
      <xdr:row>34</xdr:row>
      <xdr:rowOff>128778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145305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124142</xdr:rowOff>
    </xdr:from>
    <xdr:to>
      <xdr:col>67</xdr:col>
      <xdr:colOff>101600</xdr:colOff>
      <xdr:row>35</xdr:row>
      <xdr:rowOff>54292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9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70819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72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148145</xdr:rowOff>
    </xdr:from>
    <xdr:to>
      <xdr:col>85</xdr:col>
      <xdr:colOff>177800</xdr:colOff>
      <xdr:row>39</xdr:row>
      <xdr:rowOff>78295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63072</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7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110998</xdr:rowOff>
    </xdr:from>
    <xdr:to>
      <xdr:col>81</xdr:col>
      <xdr:colOff>101600</xdr:colOff>
      <xdr:row>39</xdr:row>
      <xdr:rowOff>41148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32275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66040</xdr:rowOff>
    </xdr:from>
    <xdr:to>
      <xdr:col>76</xdr:col>
      <xdr:colOff>165100</xdr:colOff>
      <xdr:row>38</xdr:row>
      <xdr:rowOff>167640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158767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12129</xdr:rowOff>
    </xdr:from>
    <xdr:to>
      <xdr:col>72</xdr:col>
      <xdr:colOff>38100</xdr:colOff>
      <xdr:row>38</xdr:row>
      <xdr:rowOff>113729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104856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19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32893</xdr:rowOff>
    </xdr:from>
    <xdr:to>
      <xdr:col>67</xdr:col>
      <xdr:colOff>101600</xdr:colOff>
      <xdr:row>37</xdr:row>
      <xdr:rowOff>134493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125620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118116</xdr:rowOff>
    </xdr:from>
    <xdr:to>
      <xdr:col>85</xdr:col>
      <xdr:colOff>127000</xdr:colOff>
      <xdr:row>73</xdr:row>
      <xdr:rowOff>134100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633966"/>
          <a:ext cx="8382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134100</xdr:rowOff>
    </xdr:from>
    <xdr:to>
      <xdr:col>81</xdr:col>
      <xdr:colOff>50800</xdr:colOff>
      <xdr:row>74</xdr:row>
      <xdr:rowOff>49346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49950"/>
          <a:ext cx="889000" cy="8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49346</xdr:rowOff>
    </xdr:from>
    <xdr:to>
      <xdr:col>76</xdr:col>
      <xdr:colOff>114300</xdr:colOff>
      <xdr:row>74</xdr:row>
      <xdr:rowOff>122593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36646"/>
          <a:ext cx="8890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122593</xdr:rowOff>
    </xdr:from>
    <xdr:to>
      <xdr:col>71</xdr:col>
      <xdr:colOff>177800</xdr:colOff>
      <xdr:row>75</xdr:row>
      <xdr:rowOff>8884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809893"/>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96518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67316</xdr:rowOff>
    </xdr:from>
    <xdr:to>
      <xdr:col>85</xdr:col>
      <xdr:colOff>177800</xdr:colOff>
      <xdr:row>73</xdr:row>
      <xdr:rowOff>168916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90193</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83300</xdr:rowOff>
    </xdr:from>
    <xdr:to>
      <xdr:col>81</xdr:col>
      <xdr:colOff>101600</xdr:colOff>
      <xdr:row>74</xdr:row>
      <xdr:rowOff>13450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29977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3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169996</xdr:rowOff>
    </xdr:from>
    <xdr:to>
      <xdr:col>76</xdr:col>
      <xdr:colOff>165100</xdr:colOff>
      <xdr:row>74</xdr:row>
      <xdr:rowOff>100146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116673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71793</xdr:rowOff>
    </xdr:from>
    <xdr:to>
      <xdr:col>72</xdr:col>
      <xdr:colOff>38100</xdr:colOff>
      <xdr:row>75</xdr:row>
      <xdr:rowOff>1943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164520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129534</xdr:rowOff>
    </xdr:from>
    <xdr:to>
      <xdr:col>67</xdr:col>
      <xdr:colOff>101600</xdr:colOff>
      <xdr:row>75</xdr:row>
      <xdr:rowOff>59684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50811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152445</xdr:rowOff>
    </xdr:from>
    <xdr:to>
      <xdr:col>85</xdr:col>
      <xdr:colOff>127000</xdr:colOff>
      <xdr:row>96</xdr:row>
      <xdr:rowOff>57519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440195"/>
          <a:ext cx="8382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50012</xdr:rowOff>
    </xdr:from>
    <xdr:to>
      <xdr:col>81</xdr:col>
      <xdr:colOff>50800</xdr:colOff>
      <xdr:row>96</xdr:row>
      <xdr:rowOff>57519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337762"/>
          <a:ext cx="889000" cy="1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50012</xdr:rowOff>
    </xdr:from>
    <xdr:to>
      <xdr:col>76</xdr:col>
      <xdr:colOff>114300</xdr:colOff>
      <xdr:row>97</xdr:row>
      <xdr:rowOff>127622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337762"/>
          <a:ext cx="889000" cy="4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169094</xdr:rowOff>
    </xdr:from>
    <xdr:to>
      <xdr:col>71</xdr:col>
      <xdr:colOff>177800</xdr:colOff>
      <xdr:row>97</xdr:row>
      <xdr:rowOff>127622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456844"/>
          <a:ext cx="889000" cy="30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32207</xdr:rowOff>
    </xdr:from>
    <xdr:to>
      <xdr:col>72</xdr:col>
      <xdr:colOff>38100</xdr:colOff>
      <xdr:row>97</xdr:row>
      <xdr:rowOff>133807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150334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118542</xdr:rowOff>
    </xdr:from>
    <xdr:to>
      <xdr:col>67</xdr:col>
      <xdr:colOff>101600</xdr:colOff>
      <xdr:row>98</xdr:row>
      <xdr:rowOff>48692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39819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101645</xdr:rowOff>
    </xdr:from>
    <xdr:to>
      <xdr:col>85</xdr:col>
      <xdr:colOff>177800</xdr:colOff>
      <xdr:row>96</xdr:row>
      <xdr:rowOff>31795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3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124522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6719</xdr:rowOff>
    </xdr:from>
    <xdr:to>
      <xdr:col>81</xdr:col>
      <xdr:colOff>101600</xdr:colOff>
      <xdr:row>96</xdr:row>
      <xdr:rowOff>108319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124846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170662</xdr:rowOff>
    </xdr:from>
    <xdr:to>
      <xdr:col>76</xdr:col>
      <xdr:colOff>165100</xdr:colOff>
      <xdr:row>95</xdr:row>
      <xdr:rowOff>100812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117339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76822</xdr:rowOff>
    </xdr:from>
    <xdr:to>
      <xdr:col>72</xdr:col>
      <xdr:colOff>38100</xdr:colOff>
      <xdr:row>98</xdr:row>
      <xdr:rowOff>6972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169549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118294</xdr:rowOff>
    </xdr:from>
    <xdr:to>
      <xdr:col>67</xdr:col>
      <xdr:colOff>101600</xdr:colOff>
      <xdr:row>96</xdr:row>
      <xdr:rowOff>48444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64971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1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22624</xdr:rowOff>
    </xdr:from>
    <xdr:to>
      <xdr:col>116</xdr:col>
      <xdr:colOff>63500</xdr:colOff>
      <xdr:row>34</xdr:row>
      <xdr:rowOff>69977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85192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33200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0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69977</xdr:rowOff>
    </xdr:from>
    <xdr:to>
      <xdr:col>111</xdr:col>
      <xdr:colOff>177800</xdr:colOff>
      <xdr:row>36</xdr:row>
      <xdr:rowOff>21808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899277"/>
          <a:ext cx="889000" cy="29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150439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150804</xdr:rowOff>
    </xdr:from>
    <xdr:to>
      <xdr:col>107</xdr:col>
      <xdr:colOff>50800</xdr:colOff>
      <xdr:row>36</xdr:row>
      <xdr:rowOff>21808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15155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36629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150804</xdr:rowOff>
    </xdr:from>
    <xdr:to>
      <xdr:col>102</xdr:col>
      <xdr:colOff>114300</xdr:colOff>
      <xdr:row>39</xdr:row>
      <xdr:rowOff>35034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151554"/>
          <a:ext cx="889000" cy="57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98841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143274</xdr:rowOff>
    </xdr:from>
    <xdr:to>
      <xdr:col>116</xdr:col>
      <xdr:colOff>114300</xdr:colOff>
      <xdr:row>34</xdr:row>
      <xdr:rowOff>73424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80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166151</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65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19177</xdr:rowOff>
    </xdr:from>
    <xdr:to>
      <xdr:col>112</xdr:col>
      <xdr:colOff>38100</xdr:colOff>
      <xdr:row>34</xdr:row>
      <xdr:rowOff>120777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137304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142458</xdr:rowOff>
    </xdr:from>
    <xdr:to>
      <xdr:col>107</xdr:col>
      <xdr:colOff>101600</xdr:colOff>
      <xdr:row>36</xdr:row>
      <xdr:rowOff>72608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89135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91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100004</xdr:rowOff>
    </xdr:from>
    <xdr:to>
      <xdr:col>102</xdr:col>
      <xdr:colOff>165100</xdr:colOff>
      <xdr:row>36</xdr:row>
      <xdr:rowOff>30154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1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46681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87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155684</xdr:rowOff>
    </xdr:from>
    <xdr:to>
      <xdr:col>98</xdr:col>
      <xdr:colOff>38100</xdr:colOff>
      <xdr:row>39</xdr:row>
      <xdr:rowOff>85834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76961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6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32544</xdr:rowOff>
    </xdr:from>
    <xdr:to>
      <xdr:col>116</xdr:col>
      <xdr:colOff>63500</xdr:colOff>
      <xdr:row>56</xdr:row>
      <xdr:rowOff>37287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633744"/>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21513</xdr:rowOff>
    </xdr:from>
    <xdr:to>
      <xdr:col>111</xdr:col>
      <xdr:colOff>177800</xdr:colOff>
      <xdr:row>56</xdr:row>
      <xdr:rowOff>37287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62271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13341</xdr:rowOff>
    </xdr:from>
    <xdr:to>
      <xdr:col>107</xdr:col>
      <xdr:colOff>50800</xdr:colOff>
      <xdr:row>56</xdr:row>
      <xdr:rowOff>21513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614541"/>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13341</xdr:rowOff>
    </xdr:from>
    <xdr:to>
      <xdr:col>102</xdr:col>
      <xdr:colOff>114300</xdr:colOff>
      <xdr:row>56</xdr:row>
      <xdr:rowOff>59461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614541"/>
          <a:ext cx="8890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62755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153194</xdr:rowOff>
    </xdr:from>
    <xdr:to>
      <xdr:col>116</xdr:col>
      <xdr:colOff>114300</xdr:colOff>
      <xdr:row>56</xdr:row>
      <xdr:rowOff>83344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4621</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4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157937</xdr:rowOff>
    </xdr:from>
    <xdr:to>
      <xdr:col>112</xdr:col>
      <xdr:colOff>38100</xdr:colOff>
      <xdr:row>56</xdr:row>
      <xdr:rowOff>88087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104614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36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142163</xdr:rowOff>
    </xdr:from>
    <xdr:to>
      <xdr:col>107</xdr:col>
      <xdr:colOff>101600</xdr:colOff>
      <xdr:row>56</xdr:row>
      <xdr:rowOff>72313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88840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34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133991</xdr:rowOff>
    </xdr:from>
    <xdr:to>
      <xdr:col>102</xdr:col>
      <xdr:colOff>165100</xdr:colOff>
      <xdr:row>56</xdr:row>
      <xdr:rowOff>64141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5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80668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8661</xdr:rowOff>
    </xdr:from>
    <xdr:to>
      <xdr:col>98</xdr:col>
      <xdr:colOff>38100</xdr:colOff>
      <xdr:row>56</xdr:row>
      <xdr:rowOff>110261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101388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0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1054</xdr:rowOff>
    </xdr:from>
    <xdr:to>
      <xdr:col>116</xdr:col>
      <xdr:colOff>62864</xdr:colOff>
      <xdr:row>78</xdr:row>
      <xdr:rowOff>10694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45454"/>
          <a:ext cx="1269" cy="103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14521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8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10694</xdr:rowOff>
    </xdr:from>
    <xdr:to>
      <xdr:col>116</xdr:col>
      <xdr:colOff>152400</xdr:colOff>
      <xdr:row>78</xdr:row>
      <xdr:rowOff>10694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8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119181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1054</xdr:rowOff>
    </xdr:from>
    <xdr:to>
      <xdr:col>116</xdr:col>
      <xdr:colOff>152400</xdr:colOff>
      <xdr:row>72</xdr:row>
      <xdr:rowOff>1054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4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26505</xdr:rowOff>
    </xdr:from>
    <xdr:to>
      <xdr:col>116</xdr:col>
      <xdr:colOff>63500</xdr:colOff>
      <xdr:row>73</xdr:row>
      <xdr:rowOff>116649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542355"/>
          <a:ext cx="838200" cy="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154729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4852</xdr:rowOff>
    </xdr:from>
    <xdr:to>
      <xdr:col>116</xdr:col>
      <xdr:colOff>114300</xdr:colOff>
      <xdr:row>75</xdr:row>
      <xdr:rowOff>106452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116649</xdr:rowOff>
    </xdr:from>
    <xdr:to>
      <xdr:col>111</xdr:col>
      <xdr:colOff>177800</xdr:colOff>
      <xdr:row>73</xdr:row>
      <xdr:rowOff>131623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63249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60782</xdr:rowOff>
    </xdr:from>
    <xdr:to>
      <xdr:col>112</xdr:col>
      <xdr:colOff>38100</xdr:colOff>
      <xdr:row>75</xdr:row>
      <xdr:rowOff>162382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131623</xdr:rowOff>
    </xdr:from>
    <xdr:to>
      <xdr:col>107</xdr:col>
      <xdr:colOff>50800</xdr:colOff>
      <xdr:row>73</xdr:row>
      <xdr:rowOff>134366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4747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86690</xdr:rowOff>
    </xdr:from>
    <xdr:to>
      <xdr:col>107</xdr:col>
      <xdr:colOff>101600</xdr:colOff>
      <xdr:row>76</xdr:row>
      <xdr:rowOff>16839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454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161112</xdr:rowOff>
    </xdr:from>
    <xdr:to>
      <xdr:col>102</xdr:col>
      <xdr:colOff>114300</xdr:colOff>
      <xdr:row>73</xdr:row>
      <xdr:rowOff>134366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162612"/>
          <a:ext cx="889000" cy="4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143794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89425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147155</xdr:rowOff>
    </xdr:from>
    <xdr:to>
      <xdr:col>116</xdr:col>
      <xdr:colOff>114300</xdr:colOff>
      <xdr:row>73</xdr:row>
      <xdr:rowOff>77305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170032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65849</xdr:rowOff>
    </xdr:from>
    <xdr:to>
      <xdr:col>112</xdr:col>
      <xdr:colOff>38100</xdr:colOff>
      <xdr:row>73</xdr:row>
      <xdr:rowOff>167449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80823</xdr:rowOff>
    </xdr:from>
    <xdr:to>
      <xdr:col>107</xdr:col>
      <xdr:colOff>101600</xdr:colOff>
      <xdr:row>74</xdr:row>
      <xdr:rowOff>10973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27500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83566</xdr:rowOff>
    </xdr:from>
    <xdr:to>
      <xdr:col>102</xdr:col>
      <xdr:colOff>165100</xdr:colOff>
      <xdr:row>74</xdr:row>
      <xdr:rowOff>13716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30243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110312</xdr:rowOff>
    </xdr:from>
    <xdr:to>
      <xdr:col>98</xdr:col>
      <xdr:colOff>38100</xdr:colOff>
      <xdr:row>71</xdr:row>
      <xdr:rowOff>40462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1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56989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8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100">
              <a:latin typeface="ＭＳ Ｐゴシック" panose="020B0600070205080204" pitchFamily="50" charset="-128"/>
              <a:ea typeface="ＭＳ Ｐゴシック" panose="020B0600070205080204" pitchFamily="50" charset="-128"/>
            </a:rPr>
            <a:t>58,337</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17,472</a:t>
          </a:r>
          <a:r>
            <a:rPr kumimoji="1" lang="ja-JP" altLang="en-US" sz="1100">
              <a:latin typeface="ＭＳ Ｐゴシック" panose="020B0600070205080204" pitchFamily="50" charset="-128"/>
              <a:ea typeface="ＭＳ Ｐゴシック" panose="020B0600070205080204" pitchFamily="50" charset="-128"/>
            </a:rPr>
            <a:t>円減少している。主な要因としては、道前クリーンセンター整備事業や小学校施設長寿命化事業等の大規模な施設更新整備事業が減少したためである。</a:t>
          </a:r>
        </a:p>
        <a:p>
          <a:r>
            <a:rPr kumimoji="1" lang="ja-JP" altLang="en-US" sz="1100">
              <a:latin typeface="ＭＳ Ｐゴシック" panose="020B0600070205080204" pitchFamily="50" charset="-128"/>
              <a:ea typeface="ＭＳ Ｐゴシック" panose="020B0600070205080204" pitchFamily="50" charset="-128"/>
            </a:rPr>
            <a:t>物件費は、住民一人当たり</a:t>
          </a:r>
          <a:r>
            <a:rPr kumimoji="1" lang="en-US" altLang="ja-JP" sz="1100">
              <a:latin typeface="ＭＳ Ｐゴシック" panose="020B0600070205080204" pitchFamily="50" charset="-128"/>
              <a:ea typeface="ＭＳ Ｐゴシック" panose="020B0600070205080204" pitchFamily="50" charset="-128"/>
            </a:rPr>
            <a:t>58,096</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8,201</a:t>
          </a:r>
          <a:r>
            <a:rPr kumimoji="1" lang="ja-JP" altLang="en-US" sz="1100">
              <a:latin typeface="ＭＳ Ｐゴシック" panose="020B0600070205080204" pitchFamily="50" charset="-128"/>
              <a:ea typeface="ＭＳ Ｐゴシック" panose="020B0600070205080204" pitchFamily="50" charset="-128"/>
            </a:rPr>
            <a:t>円減少している。主な要因としては、新型コロナウイルスワクチン接種事業等が減少したためである。</a:t>
          </a:r>
        </a:p>
        <a:p>
          <a:r>
            <a:rPr kumimoji="1" lang="ja-JP" altLang="en-US" sz="1100">
              <a:latin typeface="ＭＳ Ｐゴシック" panose="020B0600070205080204" pitchFamily="50" charset="-128"/>
              <a:ea typeface="ＭＳ Ｐゴシック" panose="020B0600070205080204" pitchFamily="50" charset="-128"/>
            </a:rPr>
            <a:t>扶助費は、住民一人あたり</a:t>
          </a:r>
          <a:r>
            <a:rPr kumimoji="1" lang="en-US" altLang="ja-JP" sz="1100">
              <a:latin typeface="ＭＳ Ｐゴシック" panose="020B0600070205080204" pitchFamily="50" charset="-128"/>
              <a:ea typeface="ＭＳ Ｐゴシック" panose="020B0600070205080204" pitchFamily="50" charset="-128"/>
            </a:rPr>
            <a:t>127,598</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7,150</a:t>
          </a:r>
          <a:r>
            <a:rPr kumimoji="1" lang="ja-JP" altLang="en-US" sz="1100">
              <a:latin typeface="ＭＳ Ｐゴシック" panose="020B0600070205080204" pitchFamily="50" charset="-128"/>
              <a:ea typeface="ＭＳ Ｐゴシック" panose="020B0600070205080204" pitchFamily="50" charset="-128"/>
            </a:rPr>
            <a:t>円増加している。主な要因としては、住民税非課税世帯臨時特別給付金支給事業等が増加したためである。</a:t>
          </a:r>
        </a:p>
        <a:p>
          <a:r>
            <a:rPr kumimoji="1" lang="ja-JP" altLang="en-US" sz="1100">
              <a:latin typeface="ＭＳ Ｐゴシック" panose="020B0600070205080204" pitchFamily="50" charset="-128"/>
              <a:ea typeface="ＭＳ Ｐゴシック" panose="020B0600070205080204" pitchFamily="50" charset="-128"/>
            </a:rPr>
            <a:t>積立金は、住民一人当たり</a:t>
          </a:r>
          <a:r>
            <a:rPr kumimoji="1" lang="en-US" altLang="ja-JP" sz="1100">
              <a:latin typeface="ＭＳ Ｐゴシック" panose="020B0600070205080204" pitchFamily="50" charset="-128"/>
              <a:ea typeface="ＭＳ Ｐゴシック" panose="020B0600070205080204" pitchFamily="50" charset="-128"/>
            </a:rPr>
            <a:t>30,331</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4,017</a:t>
          </a:r>
          <a:r>
            <a:rPr kumimoji="1" lang="ja-JP" altLang="en-US" sz="1100">
              <a:latin typeface="ＭＳ Ｐゴシック" panose="020B0600070205080204" pitchFamily="50" charset="-128"/>
              <a:ea typeface="ＭＳ Ｐゴシック" panose="020B0600070205080204" pitchFamily="50" charset="-128"/>
            </a:rPr>
            <a:t>円増加している。主な要因としては、減債基金積立金等が増加したためである。</a:t>
          </a:r>
        </a:p>
        <a:p>
          <a:r>
            <a:rPr kumimoji="1" lang="ja-JP" altLang="en-US" sz="1100">
              <a:latin typeface="ＭＳ Ｐゴシック" panose="020B0600070205080204" pitchFamily="50" charset="-128"/>
              <a:ea typeface="ＭＳ Ｐゴシック" panose="020B0600070205080204" pitchFamily="50" charset="-128"/>
            </a:rPr>
            <a:t>公債費は、住民一人あたり</a:t>
          </a:r>
          <a:r>
            <a:rPr kumimoji="1" lang="en-US" altLang="ja-JP" sz="1100">
              <a:latin typeface="ＭＳ Ｐゴシック" panose="020B0600070205080204" pitchFamily="50" charset="-128"/>
              <a:ea typeface="ＭＳ Ｐゴシック" panose="020B0600070205080204" pitchFamily="50" charset="-128"/>
            </a:rPr>
            <a:t>50,133</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円増加している。これは、大型整備事業の実施に伴い借り入れた地方債の償還が本格化することによるもので、今後も公債費負担の増加が見込まれる。</a:t>
          </a:r>
        </a:p>
        <a:p>
          <a:r>
            <a:rPr kumimoji="1" lang="ja-JP" altLang="en-US" sz="1100">
              <a:latin typeface="ＭＳ Ｐゴシック" panose="020B0600070205080204" pitchFamily="50" charset="-128"/>
              <a:ea typeface="ＭＳ Ｐゴシック" panose="020B0600070205080204" pitchFamily="50" charset="-128"/>
            </a:rPr>
            <a:t>今後、社会保障経費の充実等による扶助費の増加や、老朽化する公共施設等の維持補修経費の増加に加え、やすらぎ苑整備事業や東部給食センタ</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整備事業等の大型事業の実施による地方債の借り入れも見込まれていることから、引き続き、事業実施方法や事業規模の適正化、費用対効果を十分考慮し、歳入規模に見合った歳出構造への転換を継続し、持続可能な財政基盤の確立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104,474
102,765
510.04
55,967,346
52,798,850
2,968,540
29,231,091
58,038,735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50981</xdr:rowOff>
    </xdr:from>
    <xdr:to>
      <xdr:col>24</xdr:col>
      <xdr:colOff>63500</xdr:colOff>
      <xdr:row>33</xdr:row>
      <xdr:rowOff>111942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65931"/>
          <a:ext cx="8382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111942</xdr:rowOff>
    </xdr:from>
    <xdr:to>
      <xdr:col>19</xdr:col>
      <xdr:colOff>177800</xdr:colOff>
      <xdr:row>34</xdr:row>
      <xdr:rowOff>50437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69792"/>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67310</xdr:rowOff>
    </xdr:from>
    <xdr:to>
      <xdr:col>15</xdr:col>
      <xdr:colOff>50800</xdr:colOff>
      <xdr:row>34</xdr:row>
      <xdr:rowOff>50437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25160"/>
          <a:ext cx="8890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54792</xdr:rowOff>
    </xdr:from>
    <xdr:to>
      <xdr:col>10</xdr:col>
      <xdr:colOff>114300</xdr:colOff>
      <xdr:row>33</xdr:row>
      <xdr:rowOff>67310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41192"/>
          <a:ext cx="889000" cy="18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74204</xdr:rowOff>
    </xdr:from>
    <xdr:to>
      <xdr:col>10</xdr:col>
      <xdr:colOff>165100</xdr:colOff>
      <xdr:row>34</xdr:row>
      <xdr:rowOff>4354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3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166931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135708</xdr:rowOff>
    </xdr:from>
    <xdr:to>
      <xdr:col>6</xdr:col>
      <xdr:colOff>38100</xdr:colOff>
      <xdr:row>33</xdr:row>
      <xdr:rowOff>65858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6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181</xdr:rowOff>
    </xdr:from>
    <xdr:to>
      <xdr:col>24</xdr:col>
      <xdr:colOff>114300</xdr:colOff>
      <xdr:row>31</xdr:row>
      <xdr:rowOff>101781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86558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61142</xdr:rowOff>
    </xdr:from>
    <xdr:to>
      <xdr:col>20</xdr:col>
      <xdr:colOff>38100</xdr:colOff>
      <xdr:row>33</xdr:row>
      <xdr:rowOff>162742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7819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171087</xdr:rowOff>
    </xdr:from>
    <xdr:to>
      <xdr:col>15</xdr:col>
      <xdr:colOff>101600</xdr:colOff>
      <xdr:row>34</xdr:row>
      <xdr:rowOff>101237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117764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16510</xdr:rowOff>
    </xdr:from>
    <xdr:to>
      <xdr:col>10</xdr:col>
      <xdr:colOff>165100</xdr:colOff>
      <xdr:row>33</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134637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3992</xdr:rowOff>
    </xdr:from>
    <xdr:to>
      <xdr:col>6</xdr:col>
      <xdr:colOff>38100</xdr:colOff>
      <xdr:row>32</xdr:row>
      <xdr:rowOff>105592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122119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7733</xdr:rowOff>
    </xdr:from>
    <xdr:to>
      <xdr:col>24</xdr:col>
      <xdr:colOff>62865</xdr:colOff>
      <xdr:row>59</xdr:row>
      <xdr:rowOff>84923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37483"/>
          <a:ext cx="1270" cy="7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88750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84923</xdr:rowOff>
    </xdr:from>
    <xdr:to>
      <xdr:col>24</xdr:col>
      <xdr:colOff>152400</xdr:colOff>
      <xdr:row>59</xdr:row>
      <xdr:rowOff>84923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0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125860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7733</xdr:rowOff>
    </xdr:from>
    <xdr:to>
      <xdr:col>24</xdr:col>
      <xdr:colOff>152400</xdr:colOff>
      <xdr:row>55</xdr:row>
      <xdr:rowOff>7733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3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144522</xdr:rowOff>
    </xdr:from>
    <xdr:to>
      <xdr:col>24</xdr:col>
      <xdr:colOff>63500</xdr:colOff>
      <xdr:row>56</xdr:row>
      <xdr:rowOff>152709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45722"/>
          <a:ext cx="838200" cy="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41267</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62840</xdr:rowOff>
    </xdr:from>
    <xdr:to>
      <xdr:col>24</xdr:col>
      <xdr:colOff>114300</xdr:colOff>
      <xdr:row>57</xdr:row>
      <xdr:rowOff>164440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63304</xdr:rowOff>
    </xdr:from>
    <xdr:to>
      <xdr:col>19</xdr:col>
      <xdr:colOff>177800</xdr:colOff>
      <xdr:row>56</xdr:row>
      <xdr:rowOff>152709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664504"/>
          <a:ext cx="889000" cy="8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59727</xdr:rowOff>
    </xdr:from>
    <xdr:to>
      <xdr:col>20</xdr:col>
      <xdr:colOff>38100</xdr:colOff>
      <xdr:row>57</xdr:row>
      <xdr:rowOff>161327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152454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113716</xdr:rowOff>
    </xdr:from>
    <xdr:to>
      <xdr:col>15</xdr:col>
      <xdr:colOff>50800</xdr:colOff>
      <xdr:row>56</xdr:row>
      <xdr:rowOff>63304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57666"/>
          <a:ext cx="889000" cy="8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40796</xdr:rowOff>
    </xdr:from>
    <xdr:to>
      <xdr:col>15</xdr:col>
      <xdr:colOff>101600</xdr:colOff>
      <xdr:row>57</xdr:row>
      <xdr:rowOff>142396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133523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113716</xdr:rowOff>
    </xdr:from>
    <xdr:to>
      <xdr:col>10</xdr:col>
      <xdr:colOff>114300</xdr:colOff>
      <xdr:row>57</xdr:row>
      <xdr:rowOff>5338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57666"/>
          <a:ext cx="889000" cy="9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68866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159061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93722</xdr:rowOff>
    </xdr:from>
    <xdr:to>
      <xdr:col>24</xdr:col>
      <xdr:colOff>114300</xdr:colOff>
      <xdr:row>57</xdr:row>
      <xdr:rowOff>23872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116599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4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101909</xdr:rowOff>
    </xdr:from>
    <xdr:to>
      <xdr:col>20</xdr:col>
      <xdr:colOff>38100</xdr:colOff>
      <xdr:row>57</xdr:row>
      <xdr:rowOff>32059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7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48586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4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12504</xdr:rowOff>
    </xdr:from>
    <xdr:to>
      <xdr:col>15</xdr:col>
      <xdr:colOff>101600</xdr:colOff>
      <xdr:row>56</xdr:row>
      <xdr:rowOff>114104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130631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62916</xdr:rowOff>
    </xdr:from>
    <xdr:to>
      <xdr:col>10</xdr:col>
      <xdr:colOff>165100</xdr:colOff>
      <xdr:row>51</xdr:row>
      <xdr:rowOff>164516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155643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9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125988</xdr:rowOff>
    </xdr:from>
    <xdr:to>
      <xdr:col>6</xdr:col>
      <xdr:colOff>38100</xdr:colOff>
      <xdr:row>57</xdr:row>
      <xdr:rowOff>56138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72665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5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158045</xdr:rowOff>
    </xdr:from>
    <xdr:to>
      <xdr:col>24</xdr:col>
      <xdr:colOff>63500</xdr:colOff>
      <xdr:row>74</xdr:row>
      <xdr:rowOff>197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02445"/>
          <a:ext cx="8382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109772</xdr:rowOff>
    </xdr:from>
    <xdr:to>
      <xdr:col>19</xdr:col>
      <xdr:colOff>177800</xdr:colOff>
      <xdr:row>74</xdr:row>
      <xdr:rowOff>197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625622"/>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109772</xdr:rowOff>
    </xdr:from>
    <xdr:to>
      <xdr:col>15</xdr:col>
      <xdr:colOff>50800</xdr:colOff>
      <xdr:row>76</xdr:row>
      <xdr:rowOff>81731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25622"/>
          <a:ext cx="889000" cy="4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81731</xdr:rowOff>
    </xdr:from>
    <xdr:to>
      <xdr:col>10</xdr:col>
      <xdr:colOff>114300</xdr:colOff>
      <xdr:row>76</xdr:row>
      <xdr:rowOff>83522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1193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76194</xdr:rowOff>
    </xdr:from>
    <xdr:to>
      <xdr:col>10</xdr:col>
      <xdr:colOff>165100</xdr:colOff>
      <xdr:row>74</xdr:row>
      <xdr:rowOff>6344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592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22871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36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102901</xdr:rowOff>
    </xdr:from>
    <xdr:to>
      <xdr:col>6</xdr:col>
      <xdr:colOff>38100</xdr:colOff>
      <xdr:row>75</xdr:row>
      <xdr:rowOff>33051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79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49578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56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107245</xdr:rowOff>
    </xdr:from>
    <xdr:to>
      <xdr:col>24</xdr:col>
      <xdr:colOff>114300</xdr:colOff>
      <xdr:row>73</xdr:row>
      <xdr:rowOff>37395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4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130122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0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120847</xdr:rowOff>
    </xdr:from>
    <xdr:to>
      <xdr:col>20</xdr:col>
      <xdr:colOff>38100</xdr:colOff>
      <xdr:row>74</xdr:row>
      <xdr:rowOff>50997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6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67524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41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58972</xdr:rowOff>
    </xdr:from>
    <xdr:to>
      <xdr:col>15</xdr:col>
      <xdr:colOff>101600</xdr:colOff>
      <xdr:row>73</xdr:row>
      <xdr:rowOff>160572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5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5649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5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30931</xdr:rowOff>
    </xdr:from>
    <xdr:to>
      <xdr:col>10</xdr:col>
      <xdr:colOff>165100</xdr:colOff>
      <xdr:row>76</xdr:row>
      <xdr:rowOff>132531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123658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5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32722</xdr:rowOff>
    </xdr:from>
    <xdr:to>
      <xdr:col>6</xdr:col>
      <xdr:colOff>38100</xdr:colOff>
      <xdr:row>76</xdr:row>
      <xdr:rowOff>134322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0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125449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15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157302</xdr:rowOff>
    </xdr:from>
    <xdr:to>
      <xdr:col>24</xdr:col>
      <xdr:colOff>62865</xdr:colOff>
      <xdr:row>99</xdr:row>
      <xdr:rowOff>79084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87802"/>
          <a:ext cx="1270" cy="1464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82911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79084</xdr:rowOff>
    </xdr:from>
    <xdr:to>
      <xdr:col>24</xdr:col>
      <xdr:colOff>152400</xdr:colOff>
      <xdr:row>99</xdr:row>
      <xdr:rowOff>79084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5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103979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157302</xdr:rowOff>
    </xdr:from>
    <xdr:to>
      <xdr:col>24</xdr:col>
      <xdr:colOff>152400</xdr:colOff>
      <xdr:row>90</xdr:row>
      <xdr:rowOff>157302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120650</xdr:rowOff>
    </xdr:from>
    <xdr:to>
      <xdr:col>24</xdr:col>
      <xdr:colOff>63500</xdr:colOff>
      <xdr:row>95</xdr:row>
      <xdr:rowOff>95923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551150"/>
          <a:ext cx="838200" cy="8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118342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0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139915</xdr:rowOff>
    </xdr:from>
    <xdr:to>
      <xdr:col>24</xdr:col>
      <xdr:colOff>114300</xdr:colOff>
      <xdr:row>96</xdr:row>
      <xdr:rowOff>70065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120650</xdr:rowOff>
    </xdr:from>
    <xdr:to>
      <xdr:col>19</xdr:col>
      <xdr:colOff>177800</xdr:colOff>
      <xdr:row>96</xdr:row>
      <xdr:rowOff>151625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551150"/>
          <a:ext cx="889000" cy="10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118618</xdr:rowOff>
    </xdr:from>
    <xdr:to>
      <xdr:col>20</xdr:col>
      <xdr:colOff>38100</xdr:colOff>
      <xdr:row>96</xdr:row>
      <xdr:rowOff>48768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39895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151625</xdr:rowOff>
    </xdr:from>
    <xdr:to>
      <xdr:col>15</xdr:col>
      <xdr:colOff>50800</xdr:colOff>
      <xdr:row>99</xdr:row>
      <xdr:rowOff>91960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10825"/>
          <a:ext cx="889000" cy="4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108789</xdr:rowOff>
    </xdr:from>
    <xdr:to>
      <xdr:col>15</xdr:col>
      <xdr:colOff>101600</xdr:colOff>
      <xdr:row>96</xdr:row>
      <xdr:rowOff>38939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3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1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109486</xdr:rowOff>
    </xdr:from>
    <xdr:to>
      <xdr:col>10</xdr:col>
      <xdr:colOff>114300</xdr:colOff>
      <xdr:row>99</xdr:row>
      <xdr:rowOff>91960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054336"/>
          <a:ext cx="889000" cy="10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57201</xdr:rowOff>
    </xdr:from>
    <xdr:to>
      <xdr:col>10</xdr:col>
      <xdr:colOff>165100</xdr:colOff>
      <xdr:row>96</xdr:row>
      <xdr:rowOff>158801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159652</xdr:rowOff>
    </xdr:from>
    <xdr:to>
      <xdr:col>6</xdr:col>
      <xdr:colOff>38100</xdr:colOff>
      <xdr:row>97</xdr:row>
      <xdr:rowOff>89802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1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80929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45123</xdr:rowOff>
    </xdr:from>
    <xdr:to>
      <xdr:col>24</xdr:col>
      <xdr:colOff>114300</xdr:colOff>
      <xdr:row>95</xdr:row>
      <xdr:rowOff>146723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68000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69850</xdr:rowOff>
    </xdr:from>
    <xdr:to>
      <xdr:col>20</xdr:col>
      <xdr:colOff>38100</xdr:colOff>
      <xdr:row>91</xdr:row>
      <xdr:rowOff>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5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16527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2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100825</xdr:rowOff>
    </xdr:from>
    <xdr:to>
      <xdr:col>15</xdr:col>
      <xdr:colOff>101600</xdr:colOff>
      <xdr:row>97</xdr:row>
      <xdr:rowOff>30975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22102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41160</xdr:rowOff>
    </xdr:from>
    <xdr:to>
      <xdr:col>10</xdr:col>
      <xdr:colOff>165100</xdr:colOff>
      <xdr:row>99</xdr:row>
      <xdr:rowOff>142760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133887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0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58686</xdr:rowOff>
    </xdr:from>
    <xdr:to>
      <xdr:col>6</xdr:col>
      <xdr:colOff>38100</xdr:colOff>
      <xdr:row>93</xdr:row>
      <xdr:rowOff>160286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0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5363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57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148753</xdr:rowOff>
    </xdr:from>
    <xdr:to>
      <xdr:col>55</xdr:col>
      <xdr:colOff>0</xdr:colOff>
      <xdr:row>37</xdr:row>
      <xdr:rowOff>150490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92403"/>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150490</xdr:rowOff>
    </xdr:from>
    <xdr:to>
      <xdr:col>50</xdr:col>
      <xdr:colOff>114300</xdr:colOff>
      <xdr:row>37</xdr:row>
      <xdr:rowOff>152227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9414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106781</xdr:rowOff>
    </xdr:from>
    <xdr:to>
      <xdr:col>45</xdr:col>
      <xdr:colOff>177800</xdr:colOff>
      <xdr:row>37</xdr:row>
      <xdr:rowOff>152227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50431"/>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106781</xdr:rowOff>
    </xdr:from>
    <xdr:to>
      <xdr:col>41</xdr:col>
      <xdr:colOff>50800</xdr:colOff>
      <xdr:row>37</xdr:row>
      <xdr:rowOff>131287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50431"/>
          <a:ext cx="889000" cy="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134712</xdr:rowOff>
    </xdr:from>
    <xdr:to>
      <xdr:col>41</xdr:col>
      <xdr:colOff>101600</xdr:colOff>
      <xdr:row>38</xdr:row>
      <xdr:rowOff>64861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783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55988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57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127396</xdr:rowOff>
    </xdr:from>
    <xdr:to>
      <xdr:col>36</xdr:col>
      <xdr:colOff>165100</xdr:colOff>
      <xdr:row>38</xdr:row>
      <xdr:rowOff>57546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7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48673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5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97953</xdr:rowOff>
    </xdr:from>
    <xdr:to>
      <xdr:col>55</xdr:col>
      <xdr:colOff>50800</xdr:colOff>
      <xdr:row>38</xdr:row>
      <xdr:rowOff>28102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41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76380</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2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99690</xdr:rowOff>
    </xdr:from>
    <xdr:to>
      <xdr:col>50</xdr:col>
      <xdr:colOff>165100</xdr:colOff>
      <xdr:row>38</xdr:row>
      <xdr:rowOff>29840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4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20967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53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101427</xdr:rowOff>
    </xdr:from>
    <xdr:to>
      <xdr:col>46</xdr:col>
      <xdr:colOff>38100</xdr:colOff>
      <xdr:row>38</xdr:row>
      <xdr:rowOff>31577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22704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53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55981</xdr:rowOff>
    </xdr:from>
    <xdr:to>
      <xdr:col>41</xdr:col>
      <xdr:colOff>101600</xdr:colOff>
      <xdr:row>37</xdr:row>
      <xdr:rowOff>157581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2658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1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80487</xdr:rowOff>
    </xdr:from>
    <xdr:to>
      <xdr:col>36</xdr:col>
      <xdr:colOff>165100</xdr:colOff>
      <xdr:row>38</xdr:row>
      <xdr:rowOff>10637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27164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58890</xdr:rowOff>
    </xdr:from>
    <xdr:to>
      <xdr:col>55</xdr:col>
      <xdr:colOff>0</xdr:colOff>
      <xdr:row>52</xdr:row>
      <xdr:rowOff>91808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974290"/>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58890</xdr:rowOff>
    </xdr:from>
    <xdr:to>
      <xdr:col>50</xdr:col>
      <xdr:colOff>114300</xdr:colOff>
      <xdr:row>52</xdr:row>
      <xdr:rowOff>145473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974290"/>
          <a:ext cx="889000" cy="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145473</xdr:rowOff>
    </xdr:from>
    <xdr:to>
      <xdr:col>45</xdr:col>
      <xdr:colOff>177800</xdr:colOff>
      <xdr:row>53</xdr:row>
      <xdr:rowOff>24829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060873"/>
          <a:ext cx="8890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24829</xdr:rowOff>
    </xdr:from>
    <xdr:to>
      <xdr:col>41</xdr:col>
      <xdr:colOff>50800</xdr:colOff>
      <xdr:row>53</xdr:row>
      <xdr:rowOff>24943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11167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150622</xdr:rowOff>
    </xdr:from>
    <xdr:to>
      <xdr:col>41</xdr:col>
      <xdr:colOff>101600</xdr:colOff>
      <xdr:row>52</xdr:row>
      <xdr:rowOff>80772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88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97299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866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93872</xdr:rowOff>
    </xdr:from>
    <xdr:to>
      <xdr:col>36</xdr:col>
      <xdr:colOff>165100</xdr:colOff>
      <xdr:row>52</xdr:row>
      <xdr:rowOff>24022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883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40549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861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41008</xdr:rowOff>
    </xdr:from>
    <xdr:to>
      <xdr:col>55</xdr:col>
      <xdr:colOff>50800</xdr:colOff>
      <xdr:row>52</xdr:row>
      <xdr:rowOff>142608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9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63885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8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8090</xdr:rowOff>
    </xdr:from>
    <xdr:to>
      <xdr:col>50</xdr:col>
      <xdr:colOff>165100</xdr:colOff>
      <xdr:row>52</xdr:row>
      <xdr:rowOff>109690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92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126217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6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94673</xdr:rowOff>
    </xdr:from>
    <xdr:to>
      <xdr:col>46</xdr:col>
      <xdr:colOff>38100</xdr:colOff>
      <xdr:row>53</xdr:row>
      <xdr:rowOff>24823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0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41350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145479</xdr:rowOff>
    </xdr:from>
    <xdr:to>
      <xdr:col>41</xdr:col>
      <xdr:colOff>101600</xdr:colOff>
      <xdr:row>53</xdr:row>
      <xdr:rowOff>75629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0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66756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15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145593</xdr:rowOff>
    </xdr:from>
    <xdr:to>
      <xdr:col>36</xdr:col>
      <xdr:colOff>165100</xdr:colOff>
      <xdr:row>53</xdr:row>
      <xdr:rowOff>75743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0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66870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5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19686</xdr:rowOff>
    </xdr:from>
    <xdr:to>
      <xdr:col>55</xdr:col>
      <xdr:colOff>0</xdr:colOff>
      <xdr:row>77</xdr:row>
      <xdr:rowOff>17661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49886"/>
          <a:ext cx="838200" cy="1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92151</xdr:rowOff>
    </xdr:from>
    <xdr:to>
      <xdr:col>50</xdr:col>
      <xdr:colOff>114300</xdr:colOff>
      <xdr:row>76</xdr:row>
      <xdr:rowOff>19686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79451"/>
          <a:ext cx="889000" cy="2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92151</xdr:rowOff>
    </xdr:from>
    <xdr:to>
      <xdr:col>45</xdr:col>
      <xdr:colOff>177800</xdr:colOff>
      <xdr:row>75</xdr:row>
      <xdr:rowOff>130132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79451"/>
          <a:ext cx="889000" cy="20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130132</xdr:rowOff>
    </xdr:from>
    <xdr:to>
      <xdr:col>41</xdr:col>
      <xdr:colOff>50800</xdr:colOff>
      <xdr:row>76</xdr:row>
      <xdr:rowOff>12827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988882"/>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138311</xdr:rowOff>
    </xdr:from>
    <xdr:to>
      <xdr:col>55</xdr:col>
      <xdr:colOff>50800</xdr:colOff>
      <xdr:row>77</xdr:row>
      <xdr:rowOff>68461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116738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140335</xdr:rowOff>
    </xdr:from>
    <xdr:to>
      <xdr:col>50</xdr:col>
      <xdr:colOff>165100</xdr:colOff>
      <xdr:row>76</xdr:row>
      <xdr:rowOff>70486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99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87012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41351</xdr:rowOff>
    </xdr:from>
    <xdr:to>
      <xdr:col>46</xdr:col>
      <xdr:colOff>38100</xdr:colOff>
      <xdr:row>74</xdr:row>
      <xdr:rowOff>142951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2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159478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79332</xdr:rowOff>
    </xdr:from>
    <xdr:to>
      <xdr:col>41</xdr:col>
      <xdr:colOff>101600</xdr:colOff>
      <xdr:row>76</xdr:row>
      <xdr:rowOff>9482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133477</xdr:rowOff>
    </xdr:from>
    <xdr:to>
      <xdr:col>36</xdr:col>
      <xdr:colOff>165100</xdr:colOff>
      <xdr:row>76</xdr:row>
      <xdr:rowOff>63627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80154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104915</xdr:rowOff>
    </xdr:from>
    <xdr:to>
      <xdr:col>55</xdr:col>
      <xdr:colOff>0</xdr:colOff>
      <xdr:row>96</xdr:row>
      <xdr:rowOff>164998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4115"/>
          <a:ext cx="838200" cy="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157207</xdr:rowOff>
    </xdr:from>
    <xdr:to>
      <xdr:col>50</xdr:col>
      <xdr:colOff>114300</xdr:colOff>
      <xdr:row>96</xdr:row>
      <xdr:rowOff>164998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16407"/>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138233</xdr:rowOff>
    </xdr:from>
    <xdr:to>
      <xdr:col>45</xdr:col>
      <xdr:colOff>177800</xdr:colOff>
      <xdr:row>96</xdr:row>
      <xdr:rowOff>157207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25983"/>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1549</xdr:rowOff>
    </xdr:from>
    <xdr:to>
      <xdr:col>41</xdr:col>
      <xdr:colOff>50800</xdr:colOff>
      <xdr:row>95</xdr:row>
      <xdr:rowOff>138233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289299"/>
          <a:ext cx="889000" cy="1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119790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54115</xdr:rowOff>
    </xdr:from>
    <xdr:to>
      <xdr:col>55</xdr:col>
      <xdr:colOff>50800</xdr:colOff>
      <xdr:row>96</xdr:row>
      <xdr:rowOff>155715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32542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114198</xdr:rowOff>
    </xdr:from>
    <xdr:to>
      <xdr:col>50</xdr:col>
      <xdr:colOff>165100</xdr:colOff>
      <xdr:row>97</xdr:row>
      <xdr:rowOff>44348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35475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106407</xdr:rowOff>
    </xdr:from>
    <xdr:to>
      <xdr:col>46</xdr:col>
      <xdr:colOff>38100</xdr:colOff>
      <xdr:row>97</xdr:row>
      <xdr:rowOff>36557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27684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5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87433</xdr:rowOff>
    </xdr:from>
    <xdr:to>
      <xdr:col>41</xdr:col>
      <xdr:colOff>101600</xdr:colOff>
      <xdr:row>96</xdr:row>
      <xdr:rowOff>17583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34110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15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122199</xdr:rowOff>
    </xdr:from>
    <xdr:to>
      <xdr:col>36</xdr:col>
      <xdr:colOff>165100</xdr:colOff>
      <xdr:row>95</xdr:row>
      <xdr:rowOff>52349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2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68876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1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7188</xdr:rowOff>
    </xdr:from>
    <xdr:to>
      <xdr:col>85</xdr:col>
      <xdr:colOff>127000</xdr:colOff>
      <xdr:row>37</xdr:row>
      <xdr:rowOff>118288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50838"/>
          <a:ext cx="8382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7188</xdr:rowOff>
    </xdr:from>
    <xdr:to>
      <xdr:col>81</xdr:col>
      <xdr:colOff>50800</xdr:colOff>
      <xdr:row>37</xdr:row>
      <xdr:rowOff>163170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50838"/>
          <a:ext cx="889000" cy="1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66489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163170</xdr:rowOff>
    </xdr:from>
    <xdr:to>
      <xdr:col>76</xdr:col>
      <xdr:colOff>114300</xdr:colOff>
      <xdr:row>38</xdr:row>
      <xdr:rowOff>19685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6820"/>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69291</xdr:rowOff>
    </xdr:from>
    <xdr:to>
      <xdr:col>71</xdr:col>
      <xdr:colOff>177800</xdr:colOff>
      <xdr:row>38</xdr:row>
      <xdr:rowOff>19685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12941"/>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11176</xdr:rowOff>
    </xdr:from>
    <xdr:to>
      <xdr:col>72</xdr:col>
      <xdr:colOff>38100</xdr:colOff>
      <xdr:row>36</xdr:row>
      <xdr:rowOff>112776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129303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35560</xdr:rowOff>
    </xdr:from>
    <xdr:to>
      <xdr:col>67</xdr:col>
      <xdr:colOff>101600</xdr:colOff>
      <xdr:row>36</xdr:row>
      <xdr:rowOff>137160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9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67488</xdr:rowOff>
    </xdr:from>
    <xdr:to>
      <xdr:col>85</xdr:col>
      <xdr:colOff>177800</xdr:colOff>
      <xdr:row>37</xdr:row>
      <xdr:rowOff>169087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11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45915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127838</xdr:rowOff>
    </xdr:from>
    <xdr:to>
      <xdr:col>81</xdr:col>
      <xdr:colOff>101600</xdr:colOff>
      <xdr:row>37</xdr:row>
      <xdr:rowOff>57988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74515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112369</xdr:rowOff>
    </xdr:from>
    <xdr:to>
      <xdr:col>76</xdr:col>
      <xdr:colOff>165100</xdr:colOff>
      <xdr:row>38</xdr:row>
      <xdr:rowOff>42520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33647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140335</xdr:rowOff>
    </xdr:from>
    <xdr:to>
      <xdr:col>72</xdr:col>
      <xdr:colOff>38100</xdr:colOff>
      <xdr:row>38</xdr:row>
      <xdr:rowOff>70485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61612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18491</xdr:rowOff>
    </xdr:from>
    <xdr:to>
      <xdr:col>67</xdr:col>
      <xdr:colOff>101600</xdr:colOff>
      <xdr:row>37</xdr:row>
      <xdr:rowOff>120091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111218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89294</xdr:rowOff>
    </xdr:from>
    <xdr:to>
      <xdr:col>85</xdr:col>
      <xdr:colOff>127000</xdr:colOff>
      <xdr:row>57</xdr:row>
      <xdr:rowOff>166035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61944"/>
          <a:ext cx="8382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89294</xdr:rowOff>
    </xdr:from>
    <xdr:to>
      <xdr:col>81</xdr:col>
      <xdr:colOff>50800</xdr:colOff>
      <xdr:row>58</xdr:row>
      <xdr:rowOff>3272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61944"/>
          <a:ext cx="889000" cy="8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135859</xdr:rowOff>
    </xdr:from>
    <xdr:to>
      <xdr:col>76</xdr:col>
      <xdr:colOff>114300</xdr:colOff>
      <xdr:row>58</xdr:row>
      <xdr:rowOff>3272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0850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151610</xdr:rowOff>
    </xdr:from>
    <xdr:to>
      <xdr:col>71</xdr:col>
      <xdr:colOff>177800</xdr:colOff>
      <xdr:row>57</xdr:row>
      <xdr:rowOff>135859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52810"/>
          <a:ext cx="889000" cy="1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35303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115235</xdr:rowOff>
    </xdr:from>
    <xdr:to>
      <xdr:col>85</xdr:col>
      <xdr:colOff>177800</xdr:colOff>
      <xdr:row>58</xdr:row>
      <xdr:rowOff>45385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93662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38494</xdr:rowOff>
    </xdr:from>
    <xdr:to>
      <xdr:col>81</xdr:col>
      <xdr:colOff>101600</xdr:colOff>
      <xdr:row>57</xdr:row>
      <xdr:rowOff>140094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131221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123922</xdr:rowOff>
    </xdr:from>
    <xdr:to>
      <xdr:col>76</xdr:col>
      <xdr:colOff>165100</xdr:colOff>
      <xdr:row>58</xdr:row>
      <xdr:rowOff>54072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45199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85059</xdr:rowOff>
    </xdr:from>
    <xdr:to>
      <xdr:col>72</xdr:col>
      <xdr:colOff>38100</xdr:colOff>
      <xdr:row>58</xdr:row>
      <xdr:rowOff>15209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100810</xdr:rowOff>
    </xdr:from>
    <xdr:to>
      <xdr:col>67</xdr:col>
      <xdr:colOff>101600</xdr:colOff>
      <xdr:row>57</xdr:row>
      <xdr:rowOff>30960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22087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161798</xdr:rowOff>
    </xdr:from>
    <xdr:to>
      <xdr:col>85</xdr:col>
      <xdr:colOff>127000</xdr:colOff>
      <xdr:row>79</xdr:row>
      <xdr:rowOff>27496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34898"/>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116839</xdr:rowOff>
    </xdr:from>
    <xdr:to>
      <xdr:col>81</xdr:col>
      <xdr:colOff>50800</xdr:colOff>
      <xdr:row>78</xdr:row>
      <xdr:rowOff>161798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489939"/>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62928</xdr:rowOff>
    </xdr:from>
    <xdr:to>
      <xdr:col>76</xdr:col>
      <xdr:colOff>114300</xdr:colOff>
      <xdr:row>78</xdr:row>
      <xdr:rowOff>116839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36028"/>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83693</xdr:rowOff>
    </xdr:from>
    <xdr:to>
      <xdr:col>71</xdr:col>
      <xdr:colOff>177800</xdr:colOff>
      <xdr:row>78</xdr:row>
      <xdr:rowOff>62928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85343"/>
          <a:ext cx="8890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27178</xdr:rowOff>
    </xdr:from>
    <xdr:to>
      <xdr:col>72</xdr:col>
      <xdr:colOff>38100</xdr:colOff>
      <xdr:row>74</xdr:row>
      <xdr:rowOff>128778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271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145305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4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124143</xdr:rowOff>
    </xdr:from>
    <xdr:to>
      <xdr:col>67</xdr:col>
      <xdr:colOff>101600</xdr:colOff>
      <xdr:row>75</xdr:row>
      <xdr:rowOff>54293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8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70820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58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148146</xdr:rowOff>
    </xdr:from>
    <xdr:to>
      <xdr:col>85</xdr:col>
      <xdr:colOff>177800</xdr:colOff>
      <xdr:row>79</xdr:row>
      <xdr:rowOff>78296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63073</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6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110998</xdr:rowOff>
    </xdr:from>
    <xdr:to>
      <xdr:col>81</xdr:col>
      <xdr:colOff>101600</xdr:colOff>
      <xdr:row>79</xdr:row>
      <xdr:rowOff>41148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32275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7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66039</xdr:rowOff>
    </xdr:from>
    <xdr:to>
      <xdr:col>76</xdr:col>
      <xdr:colOff>165100</xdr:colOff>
      <xdr:row>78</xdr:row>
      <xdr:rowOff>167639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158766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12128</xdr:rowOff>
    </xdr:from>
    <xdr:to>
      <xdr:col>72</xdr:col>
      <xdr:colOff>38100</xdr:colOff>
      <xdr:row>78</xdr:row>
      <xdr:rowOff>113728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8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104855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47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32893</xdr:rowOff>
    </xdr:from>
    <xdr:to>
      <xdr:col>67</xdr:col>
      <xdr:colOff>101600</xdr:colOff>
      <xdr:row>77</xdr:row>
      <xdr:rowOff>134493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2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125620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3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118117</xdr:rowOff>
    </xdr:from>
    <xdr:to>
      <xdr:col>85</xdr:col>
      <xdr:colOff>127000</xdr:colOff>
      <xdr:row>93</xdr:row>
      <xdr:rowOff>134099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062967"/>
          <a:ext cx="8382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134099</xdr:rowOff>
    </xdr:from>
    <xdr:to>
      <xdr:col>81</xdr:col>
      <xdr:colOff>50800</xdr:colOff>
      <xdr:row>94</xdr:row>
      <xdr:rowOff>49346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78949"/>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49346</xdr:rowOff>
    </xdr:from>
    <xdr:to>
      <xdr:col>76</xdr:col>
      <xdr:colOff>114300</xdr:colOff>
      <xdr:row>94</xdr:row>
      <xdr:rowOff>122593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65646"/>
          <a:ext cx="889000" cy="7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122593</xdr:rowOff>
    </xdr:from>
    <xdr:to>
      <xdr:col>71</xdr:col>
      <xdr:colOff>177800</xdr:colOff>
      <xdr:row>95</xdr:row>
      <xdr:rowOff>8883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238893"/>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109986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96499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67317</xdr:rowOff>
    </xdr:from>
    <xdr:to>
      <xdr:col>85</xdr:col>
      <xdr:colOff>177800</xdr:colOff>
      <xdr:row>93</xdr:row>
      <xdr:rowOff>168917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90194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83299</xdr:rowOff>
    </xdr:from>
    <xdr:to>
      <xdr:col>81</xdr:col>
      <xdr:colOff>101600</xdr:colOff>
      <xdr:row>94</xdr:row>
      <xdr:rowOff>13449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29976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0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169996</xdr:rowOff>
    </xdr:from>
    <xdr:to>
      <xdr:col>76</xdr:col>
      <xdr:colOff>165100</xdr:colOff>
      <xdr:row>94</xdr:row>
      <xdr:rowOff>100146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116673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71793</xdr:rowOff>
    </xdr:from>
    <xdr:to>
      <xdr:col>72</xdr:col>
      <xdr:colOff>38100</xdr:colOff>
      <xdr:row>95</xdr:row>
      <xdr:rowOff>1943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164520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129533</xdr:rowOff>
    </xdr:from>
    <xdr:to>
      <xdr:col>67</xdr:col>
      <xdr:colOff>101600</xdr:colOff>
      <xdr:row>95</xdr:row>
      <xdr:rowOff>59683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50810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3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116332</xdr:rowOff>
    </xdr:from>
    <xdr:to>
      <xdr:col>102</xdr:col>
      <xdr:colOff>165100</xdr:colOff>
      <xdr:row>38</xdr:row>
      <xdr:rowOff>46482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63009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82957</xdr:rowOff>
    </xdr:from>
    <xdr:to>
      <xdr:col>98</xdr:col>
      <xdr:colOff>38100</xdr:colOff>
      <xdr:row>38</xdr:row>
      <xdr:rowOff>13106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266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29634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0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総務費は、住民一人あたり</a:t>
          </a:r>
          <a:r>
            <a:rPr kumimoji="1" lang="en-US" altLang="ja-JP" sz="1100">
              <a:latin typeface="ＭＳ Ｐゴシック" panose="020B0600070205080204" pitchFamily="50" charset="-128"/>
              <a:ea typeface="ＭＳ Ｐゴシック" panose="020B0600070205080204" pitchFamily="50" charset="-128"/>
            </a:rPr>
            <a:t>73,057</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752</a:t>
          </a:r>
          <a:r>
            <a:rPr kumimoji="1" lang="ja-JP" altLang="en-US" sz="1100">
              <a:latin typeface="ＭＳ Ｐゴシック" panose="020B0600070205080204" pitchFamily="50" charset="-128"/>
              <a:ea typeface="ＭＳ Ｐゴシック" panose="020B0600070205080204" pitchFamily="50" charset="-128"/>
            </a:rPr>
            <a:t>円増加している。主な要因としては、公共施設再編整備基金積立金や人事管理費は減少したものの、減債基金積立金が増加したためである。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197,037</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9,714</a:t>
          </a:r>
          <a:r>
            <a:rPr kumimoji="1" lang="ja-JP" altLang="en-US" sz="1100">
              <a:latin typeface="ＭＳ Ｐゴシック" panose="020B0600070205080204" pitchFamily="50" charset="-128"/>
              <a:ea typeface="ＭＳ Ｐゴシック" panose="020B0600070205080204" pitchFamily="50" charset="-128"/>
            </a:rPr>
            <a:t>円増加している。主な要因としては、住民税非課税世帯臨時特別給付金支給事業や介護給付費・訓練等給付費が増加したためである。</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46,649</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21,851</a:t>
          </a:r>
          <a:r>
            <a:rPr kumimoji="1" lang="ja-JP" altLang="en-US" sz="1100">
              <a:latin typeface="ＭＳ Ｐゴシック" panose="020B0600070205080204" pitchFamily="50" charset="-128"/>
              <a:ea typeface="ＭＳ Ｐゴシック" panose="020B0600070205080204" pitchFamily="50" charset="-128"/>
            </a:rPr>
            <a:t>円減少している。主な要因としては、道前クリーンセンター整備事業や新型コロナウイルスワクチン接種事業が減少したためである。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46,348</a:t>
          </a:r>
          <a:r>
            <a:rPr kumimoji="1" lang="ja-JP" altLang="en-US" sz="1100">
              <a:latin typeface="ＭＳ Ｐゴシック" panose="020B0600070205080204" pitchFamily="50" charset="-128"/>
              <a:ea typeface="ＭＳ Ｐゴシック" panose="020B0600070205080204" pitchFamily="50" charset="-128"/>
            </a:rPr>
            <a:t>円であり、前年度から</a:t>
          </a:r>
          <a:r>
            <a:rPr kumimoji="1" lang="en-US" altLang="ja-JP" sz="1100">
              <a:latin typeface="ＭＳ Ｐゴシック" panose="020B0600070205080204" pitchFamily="50" charset="-128"/>
              <a:ea typeface="ＭＳ Ｐゴシック" panose="020B0600070205080204" pitchFamily="50" charset="-128"/>
            </a:rPr>
            <a:t>3,357</a:t>
          </a:r>
          <a:r>
            <a:rPr kumimoji="1" lang="ja-JP" altLang="en-US" sz="1100">
              <a:latin typeface="ＭＳ Ｐゴシック" panose="020B0600070205080204" pitchFamily="50" charset="-128"/>
              <a:ea typeface="ＭＳ Ｐゴシック" panose="020B0600070205080204" pitchFamily="50" charset="-128"/>
            </a:rPr>
            <a:t>円減少している。主な要因としては、丹原小学校及び神拝小学校施設長寿命化事業が皆減したためである。</a:t>
          </a:r>
        </a:p>
        <a:p>
          <a:r>
            <a:rPr kumimoji="1" lang="ja-JP" altLang="en-US" sz="1100">
              <a:latin typeface="ＭＳ Ｐゴシック" panose="020B0600070205080204" pitchFamily="50" charset="-128"/>
              <a:ea typeface="ＭＳ Ｐゴシック" panose="020B0600070205080204" pitchFamily="50" charset="-128"/>
            </a:rPr>
            <a:t>今後、社会保障経費の充実等による扶助費の増加や、老朽化する公共施設等の維持補修経費の増加に加え、やすらぎ苑整備事業や東部学校給食センター整備事業等の大型事業の実施による地方債の借り入れも見込まれていることから、引き続き、事業実施方法や事業規模の適正化、費用対効果を十分考慮し、歳入規模に見合った歳出構造への転換を継続し、持続可能な財政基盤の確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財政調整基金について、</a:t>
          </a:r>
          <a:r>
            <a:rPr kumimoji="1" lang="en-US" altLang="ja-JP" sz="1050">
              <a:latin typeface="ＭＳ ゴシック" pitchFamily="49" charset="-128"/>
              <a:ea typeface="ＭＳ ゴシック" pitchFamily="49" charset="-128"/>
            </a:rPr>
            <a:t>1,400</a:t>
          </a:r>
          <a:r>
            <a:rPr kumimoji="1" lang="ja-JP" altLang="en-US" sz="1050">
              <a:latin typeface="ＭＳ ゴシック" pitchFamily="49" charset="-128"/>
              <a:ea typeface="ＭＳ ゴシック" pitchFamily="49" charset="-128"/>
            </a:rPr>
            <a:t>百万円の取り崩しを行った一方で、</a:t>
          </a:r>
          <a:r>
            <a:rPr kumimoji="1" lang="en-US" altLang="ja-JP" sz="1050">
              <a:latin typeface="ＭＳ ゴシック" pitchFamily="49" charset="-128"/>
              <a:ea typeface="ＭＳ ゴシック" pitchFamily="49" charset="-128"/>
            </a:rPr>
            <a:t>2,002</a:t>
          </a:r>
          <a:r>
            <a:rPr kumimoji="1" lang="ja-JP" altLang="en-US" sz="1050">
              <a:latin typeface="ＭＳ ゴシック" pitchFamily="49" charset="-128"/>
              <a:ea typeface="ＭＳ ゴシック" pitchFamily="49" charset="-128"/>
            </a:rPr>
            <a:t>百万円の積み立てを行ったことから、残高は増加している。</a:t>
          </a:r>
        </a:p>
        <a:p>
          <a:r>
            <a:rPr kumimoji="1" lang="ja-JP" altLang="en-US" sz="1050">
              <a:latin typeface="ＭＳ ゴシック" pitchFamily="49" charset="-128"/>
              <a:ea typeface="ＭＳ ゴシック" pitchFamily="49" charset="-128"/>
            </a:rPr>
            <a:t>　しかし、コロナ禍での事業規模の縮小や受診控え等が回復したことにより医療費や給付費等の歳出</a:t>
          </a:r>
          <a:r>
            <a:rPr kumimoji="1" lang="ja-JP" altLang="en-US" sz="1050">
              <a:solidFill>
                <a:schemeClr val="tx1"/>
              </a:solidFill>
              <a:latin typeface="ＭＳ ゴシック" pitchFamily="49" charset="-128"/>
              <a:ea typeface="ＭＳ ゴシック" pitchFamily="49" charset="-128"/>
            </a:rPr>
            <a:t>が増加したことから、前年度と比較し実質収支額が約</a:t>
          </a:r>
          <a:r>
            <a:rPr kumimoji="1" lang="en-US" altLang="ja-JP" sz="1050">
              <a:solidFill>
                <a:schemeClr val="tx1"/>
              </a:solidFill>
              <a:latin typeface="ＭＳ ゴシック" pitchFamily="49" charset="-128"/>
              <a:ea typeface="ＭＳ ゴシック" pitchFamily="49" charset="-128"/>
            </a:rPr>
            <a:t>1,028</a:t>
          </a:r>
          <a:r>
            <a:rPr kumimoji="1" lang="ja-JP" altLang="en-US" sz="1050">
              <a:solidFill>
                <a:schemeClr val="tx1"/>
              </a:solidFill>
              <a:latin typeface="ＭＳ ゴシック" pitchFamily="49" charset="-128"/>
              <a:ea typeface="ＭＳ ゴシック" pitchFamily="49" charset="-128"/>
            </a:rPr>
            <a:t>百万円減少、標準財政規模に占める割合では</a:t>
          </a:r>
          <a:r>
            <a:rPr kumimoji="1" lang="en-US" altLang="ja-JP" sz="1050">
              <a:solidFill>
                <a:schemeClr val="tx1"/>
              </a:solidFill>
              <a:latin typeface="ＭＳ ゴシック" pitchFamily="49" charset="-128"/>
              <a:ea typeface="ＭＳ ゴシック" pitchFamily="49" charset="-128"/>
            </a:rPr>
            <a:t>3.68</a:t>
          </a:r>
          <a:r>
            <a:rPr kumimoji="1" lang="ja-JP" altLang="en-US" sz="1050">
              <a:solidFill>
                <a:schemeClr val="tx1"/>
              </a:solidFill>
              <a:latin typeface="ＭＳ ゴシック" pitchFamily="49" charset="-128"/>
              <a:ea typeface="ＭＳ ゴシック" pitchFamily="49" charset="-128"/>
            </a:rPr>
            <a:t>ポイントの低下となり、実質単年度収支も</a:t>
          </a:r>
          <a:r>
            <a:rPr kumimoji="1" lang="en-US" altLang="ja-JP" sz="1050">
              <a:solidFill>
                <a:schemeClr val="tx1"/>
              </a:solidFill>
              <a:latin typeface="ＭＳ ゴシック" pitchFamily="49" charset="-128"/>
              <a:ea typeface="ＭＳ ゴシック" pitchFamily="49" charset="-128"/>
            </a:rPr>
            <a:t>2.15</a:t>
          </a:r>
          <a:r>
            <a:rPr kumimoji="1" lang="ja-JP" altLang="en-US" sz="1050">
              <a:solidFill>
                <a:schemeClr val="tx1"/>
              </a:solidFill>
              <a:latin typeface="ＭＳ ゴシック" pitchFamily="49" charset="-128"/>
              <a:ea typeface="ＭＳ ゴシック" pitchFamily="49" charset="-128"/>
            </a:rPr>
            <a:t>ポイントの低下となっている。</a:t>
          </a:r>
          <a:endParaRPr kumimoji="1" lang="en-US" altLang="ja-JP" sz="1050">
            <a:solidFill>
              <a:schemeClr val="tx1"/>
            </a:solidFill>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は、社会保障経費をはじめとする扶助費等の義務的経費の増加に加え、物価高騰等による各種の経費が増加する一方、人口減少により税収の大幅な伸びも期待できないことから、歳入規模に見合った歳出構造への転換を継続し、財政調整基金の慎重な取り崩しと積み立てに留意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全会計において黒字決算または、歳入歳出同額となっており、収支の均衡が図られている。</a:t>
          </a:r>
          <a:endParaRPr kumimoji="1" lang="en-US" altLang="ja-JP" sz="1100">
            <a:latin typeface="ＭＳ ゴシック" pitchFamily="49" charset="-128"/>
            <a:ea typeface="ＭＳ ゴシック" pitchFamily="49" charset="-128"/>
          </a:endParaRPr>
        </a:p>
        <a:p>
          <a:r>
            <a:rPr kumimoji="1" lang="ja-JP" altLang="en-US" sz="1100">
              <a:solidFill>
                <a:srgbClr val="FF0000"/>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しかし、一般会計においては、標準財政規模に対する実質収支額の割合が前年度</a:t>
          </a:r>
          <a:r>
            <a:rPr kumimoji="1" lang="en-US" altLang="ja-JP" sz="1100">
              <a:solidFill>
                <a:schemeClr val="tx1"/>
              </a:solidFill>
              <a:latin typeface="ＭＳ ゴシック" pitchFamily="49" charset="-128"/>
              <a:ea typeface="ＭＳ ゴシック" pitchFamily="49" charset="-128"/>
            </a:rPr>
            <a:t>13.79</a:t>
          </a:r>
          <a:r>
            <a:rPr kumimoji="1" lang="ja-JP" altLang="en-US" sz="1100">
              <a:solidFill>
                <a:schemeClr val="tx1"/>
              </a:solidFill>
              <a:latin typeface="ＭＳ ゴシック" pitchFamily="49" charset="-128"/>
              <a:ea typeface="ＭＳ ゴシック" pitchFamily="49" charset="-128"/>
            </a:rPr>
            <a:t>％から</a:t>
          </a:r>
          <a:r>
            <a:rPr kumimoji="1" lang="en-US" altLang="ja-JP" sz="1100">
              <a:solidFill>
                <a:schemeClr val="tx1"/>
              </a:solidFill>
              <a:latin typeface="ＭＳ ゴシック" pitchFamily="49" charset="-128"/>
              <a:ea typeface="ＭＳ ゴシック" pitchFamily="49" charset="-128"/>
            </a:rPr>
            <a:t>3.68</a:t>
          </a:r>
          <a:r>
            <a:rPr kumimoji="1" lang="ja-JP" altLang="en-US" sz="1100">
              <a:solidFill>
                <a:schemeClr val="tx1"/>
              </a:solidFill>
              <a:latin typeface="ＭＳ ゴシック" pitchFamily="49" charset="-128"/>
              <a:ea typeface="ＭＳ ゴシック" pitchFamily="49" charset="-128"/>
            </a:rPr>
            <a:t>ポイント低下し</a:t>
          </a:r>
          <a:r>
            <a:rPr kumimoji="1" lang="en-US" altLang="ja-JP" sz="1100">
              <a:solidFill>
                <a:schemeClr val="tx1"/>
              </a:solidFill>
              <a:latin typeface="ＭＳ ゴシック" pitchFamily="49" charset="-128"/>
              <a:ea typeface="ＭＳ ゴシック" pitchFamily="49" charset="-128"/>
            </a:rPr>
            <a:t>10.11</a:t>
          </a:r>
          <a:r>
            <a:rPr kumimoji="1" lang="ja-JP" altLang="en-US" sz="1100">
              <a:solidFill>
                <a:schemeClr val="tx1"/>
              </a:solidFill>
              <a:latin typeface="ＭＳ ゴシック" pitchFamily="49" charset="-128"/>
              <a:ea typeface="ＭＳ ゴシック" pitchFamily="49" charset="-128"/>
            </a:rPr>
            <a:t>％となっている。前年度より低下した理由は、標準税収入額等の増により標準財政規模が増加したことに加え、コロナ禍での事業規模の縮小や受診控え等が回復したことにより医療費や給付費等の歳出が増加したことから実質収支額が減少したためであ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今後とも健全で安定した財政運営に努める。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公営企業債の元利償還金に対する繰入金が増加したことに加え、合併特例債や公共事業等債等の元利償還金が増加した結果、実質公債費比率の分子は</a:t>
          </a:r>
          <a:r>
            <a:rPr kumimoji="1" lang="en-US" altLang="ja-JP" sz="1100">
              <a:latin typeface="ＭＳ ゴシック" pitchFamily="49" charset="-128"/>
              <a:ea typeface="ＭＳ ゴシック" pitchFamily="49" charset="-128"/>
            </a:rPr>
            <a:t>118</a:t>
          </a:r>
          <a:r>
            <a:rPr kumimoji="1" lang="ja-JP" altLang="en-US" sz="1100">
              <a:latin typeface="ＭＳ ゴシック" pitchFamily="49" charset="-128"/>
              <a:ea typeface="ＭＳ ゴシック" pitchFamily="49" charset="-128"/>
            </a:rPr>
            <a:t>百万円増加している。</a:t>
          </a:r>
        </a:p>
        <a:p>
          <a:r>
            <a:rPr kumimoji="1" lang="ja-JP" altLang="en-US" sz="1100">
              <a:latin typeface="ＭＳ ゴシック" pitchFamily="49" charset="-128"/>
              <a:ea typeface="ＭＳ ゴシック" pitchFamily="49" charset="-128"/>
            </a:rPr>
            <a:t>　今後については、道前クリーンセンターの改修や学校施設の長寿命化改修等の大型事業の実施に伴い借り入れた合併特例債等の地方債の償還が本格化することに加え、やすらぎ苑整備事業や東部学校給食センター整備事業等の大型事業の実施に伴う地方債の借り入れを予定しており、実施方法や事業規模の精査により借入額の抑制を図るとともに、合併特例債の発行期限が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年度で終了することにより今後の財源確保についても課題となることから、事業規模の適正化と実施時期の平準化を図る必要がある。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東部学校給食センター整備事業に伴う債務負担行為により</a:t>
          </a:r>
          <a:r>
            <a:rPr kumimoji="1" lang="ja-JP" altLang="en-US" sz="1100">
              <a:solidFill>
                <a:schemeClr val="tx1"/>
              </a:solidFill>
              <a:latin typeface="ＭＳ ゴシック" pitchFamily="49" charset="-128"/>
              <a:ea typeface="ＭＳ ゴシック" pitchFamily="49" charset="-128"/>
            </a:rPr>
            <a:t>支出予定額が増加したものの、財政調整基金及び減債基金の増加により充当可能基金が</a:t>
          </a:r>
          <a:r>
            <a:rPr kumimoji="1" lang="en-US" altLang="ja-JP" sz="1100">
              <a:solidFill>
                <a:schemeClr val="tx1"/>
              </a:solidFill>
              <a:latin typeface="ＭＳ ゴシック" pitchFamily="49" charset="-128"/>
              <a:ea typeface="ＭＳ ゴシック" pitchFamily="49" charset="-128"/>
            </a:rPr>
            <a:t>1,573</a:t>
          </a:r>
          <a:r>
            <a:rPr kumimoji="1" lang="ja-JP" altLang="en-US" sz="1100">
              <a:solidFill>
                <a:schemeClr val="tx1"/>
              </a:solidFill>
              <a:latin typeface="ＭＳ ゴシック" pitchFamily="49" charset="-128"/>
              <a:ea typeface="ＭＳ ゴシック" pitchFamily="49" charset="-128"/>
            </a:rPr>
            <a:t>百万円増加したことや、地方債発行額の抑制を図ったことによる合併特例債等の</a:t>
          </a:r>
          <a:r>
            <a:rPr kumimoji="1" lang="ja-JP" altLang="en-US" sz="1100">
              <a:latin typeface="ＭＳ ゴシック" pitchFamily="49" charset="-128"/>
              <a:ea typeface="ＭＳ ゴシック" pitchFamily="49" charset="-128"/>
            </a:rPr>
            <a:t>地方債残高が減少したこと等により、昨年度と比較して将来負担比率の分子は</a:t>
          </a:r>
          <a:r>
            <a:rPr kumimoji="1" lang="en-US" altLang="ja-JP" sz="1100">
              <a:latin typeface="ＭＳ ゴシック" pitchFamily="49" charset="-128"/>
              <a:ea typeface="ＭＳ ゴシック" pitchFamily="49" charset="-128"/>
            </a:rPr>
            <a:t>205</a:t>
          </a:r>
          <a:r>
            <a:rPr kumimoji="1" lang="ja-JP" altLang="en-US" sz="1100">
              <a:latin typeface="ＭＳ ゴシック" pitchFamily="49" charset="-128"/>
              <a:ea typeface="ＭＳ ゴシック" pitchFamily="49" charset="-128"/>
            </a:rPr>
            <a:t>百万円減少している。</a:t>
          </a:r>
        </a:p>
        <a:p>
          <a:r>
            <a:rPr kumimoji="1" lang="ja-JP" altLang="en-US" sz="1100">
              <a:latin typeface="ＭＳ ゴシック" pitchFamily="49" charset="-128"/>
              <a:ea typeface="ＭＳ ゴシック" pitchFamily="49" charset="-128"/>
            </a:rPr>
            <a:t>　今後、やすらぎ苑整備事業や東部学校給食センター整備事業等の大型事業の実施に伴う地方債の借り入れが見込まれていることから、実施方法や事業規模の精査により、借入額の抑制を図る必要がある。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財政調整基金及び減債基金の２つを合わせた基金残高は約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百万円と前年同比で約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百万円の増加となっている。福祉基金、森林整備基金等は、それぞれ事業実施に伴い基金を取り崩したことから基金残高が減少しているものの、基金全体では約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年度においては、財政調整基金及び減債基金の積み増し等により、基金全体としての残高は増加した。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道前クリーンセンターの改修や学校施設の長寿命化改修等に伴い借り入れた合併特例債等の償還が本格化し、公債費の増加が見込まれることから、減債基金を活用し公債費負担の抑制を図っていくほか、公共施設の再編整備や除却等の経費に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年度に造成した公共施設再編整備基金を有効に活用し、安定的な財政運営に努める。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・合併振興基金：本市における市民の連帯の強化及び地域振興に要する経費。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・公共施設再編整備基金：公共施設等の再編整備、除却等に要する経費。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・福祉基金：高齢者等の社会参加の促進及び、保健福祉の増進を図る事業に要する経費。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・水産資源育成基金：東部臨海土地造成事業に伴う水産資源育成事業に要する経費。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・森林整備基金：森林環境譲与税を原資とし、森林整備の推進等に要する経費。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・合併振興基金：利子の積み立てによる増加。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・公共施設再編整備基金：前年度の市有地等売払収入額の積み立てによる増加。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・福祉基金：シルバーカー購入費補助金、タクシー利用助成などの社会福祉基金事業実施による減少。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・水産資源育成基金：ひうち地域で放流するクルマエビ等種苗購入費等による減少。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・森林整備基金：森林整備の推進等の事業実施による減少。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カ年で積立限度額の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今後は、積立の財源として借り入れた合併特例債の償還が完了した額に限り、活用が可能とされていることから、市民の連帯の強化及び地域振興に要する経費に充当していく見込み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・公共施設再編整備基金：公共施設の適正配置と有効活用に向けた取り組みを進めるため、公共施設の再編整備、除却等に要する経費に充当していく見込みとなっている。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・福祉基金：福祉基金事業の財源とするため毎年度取り崩し予定となっている。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・水産資源育成基金：ひうち地域で実施する漁業振興対策事業の財源とするため毎年度取り崩し予定となっている。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・森林整備基金：森林整備や木材利用の促進等を行う事業の財源とするため毎年度取り崩し予定となっている。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条に基づく積立等により約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への備えや、災害等により生じる予期せぬ支出・減収に充てるための財源ともなることから、一定額の確保が必要である。今後も歳入水準に見合った歳出構造への転換に向けた歳出改革を継続し、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百万円を取り崩したものの、合併特例債等の償還が本格化することから、今後の公債費の増加に備え約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今後の公債費負担増加の抑制を図るため、毎年度増加分の一定額を取り崩しにより対応するほか、安定的な財政運営を図るため、可能な範囲で積み立ても検討していきたい。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55967346</v>
      </c>
      <c r="BO4" s="449"/>
      <c r="BP4" s="449"/>
      <c r="BQ4" s="449"/>
      <c r="BR4" s="449"/>
      <c r="BS4" s="449"/>
      <c r="BT4" s="449"/>
      <c r="BU4" s="450"/>
      <c r="BV4" s="448">
        <v>59447456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10.199999999999999</v>
      </c>
      <c r="CU4" s="589"/>
      <c r="CV4" s="589"/>
      <c r="CW4" s="589"/>
      <c r="CX4" s="589"/>
      <c r="CY4" s="589"/>
      <c r="CZ4" s="589"/>
      <c r="DA4" s="590"/>
      <c r="DB4" s="588">
        <v>13.8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52798850</v>
      </c>
      <c r="BO5" s="420"/>
      <c r="BP5" s="420"/>
      <c r="BQ5" s="420"/>
      <c r="BR5" s="420"/>
      <c r="BS5" s="420"/>
      <c r="BT5" s="420"/>
      <c r="BU5" s="421"/>
      <c r="BV5" s="419">
        <v>55253057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87.3</v>
      </c>
      <c r="CU5" s="417"/>
      <c r="CV5" s="417"/>
      <c r="CW5" s="417"/>
      <c r="CX5" s="417"/>
      <c r="CY5" s="417"/>
      <c r="CZ5" s="417"/>
      <c r="DA5" s="418"/>
      <c r="DB5" s="416">
        <v>89.2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3168496</v>
      </c>
      <c r="BO6" s="420"/>
      <c r="BP6" s="420"/>
      <c r="BQ6" s="420"/>
      <c r="BR6" s="420"/>
      <c r="BS6" s="420"/>
      <c r="BT6" s="420"/>
      <c r="BU6" s="421"/>
      <c r="BV6" s="419">
        <v>4194399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89.2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199956</v>
      </c>
      <c r="BO7" s="420"/>
      <c r="BP7" s="420"/>
      <c r="BQ7" s="420"/>
      <c r="BR7" s="420"/>
      <c r="BS7" s="420"/>
      <c r="BT7" s="420"/>
      <c r="BU7" s="421"/>
      <c r="BV7" s="419">
        <v>197750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29231091</v>
      </c>
      <c r="CU7" s="420"/>
      <c r="CV7" s="420"/>
      <c r="CW7" s="420"/>
      <c r="CX7" s="420"/>
      <c r="CY7" s="420"/>
      <c r="CZ7" s="420"/>
      <c r="DA7" s="421"/>
      <c r="DB7" s="419">
        <v>28883930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2968540</v>
      </c>
      <c r="BO8" s="420"/>
      <c r="BP8" s="420"/>
      <c r="BQ8" s="420"/>
      <c r="BR8" s="420"/>
      <c r="BS8" s="420"/>
      <c r="BT8" s="420"/>
      <c r="BU8" s="421"/>
      <c r="BV8" s="419">
        <v>3996649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0.61</v>
      </c>
      <c r="CU8" s="523"/>
      <c r="CV8" s="523"/>
      <c r="CW8" s="523"/>
      <c r="CX8" s="523"/>
      <c r="CY8" s="523"/>
      <c r="CZ8" s="523"/>
      <c r="DA8" s="524"/>
      <c r="DB8" s="522">
        <v>0.63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104791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-1028109</v>
      </c>
      <c r="BO9" s="420"/>
      <c r="BP9" s="420"/>
      <c r="BQ9" s="420"/>
      <c r="BR9" s="420"/>
      <c r="BS9" s="420"/>
      <c r="BT9" s="420"/>
      <c r="BU9" s="421"/>
      <c r="BV9" s="419">
        <v>198259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108174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2002406</v>
      </c>
      <c r="BO10" s="420"/>
      <c r="BP10" s="420"/>
      <c r="BQ10" s="420"/>
      <c r="BR10" s="420"/>
      <c r="BS10" s="420"/>
      <c r="BT10" s="420"/>
      <c r="BU10" s="421"/>
      <c r="BV10" s="419">
        <v>2101567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104474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1400000</v>
      </c>
      <c r="BO12" s="420"/>
      <c r="BP12" s="420"/>
      <c r="BQ12" s="420"/>
      <c r="BR12" s="420"/>
      <c r="BS12" s="420"/>
      <c r="BT12" s="420"/>
      <c r="BU12" s="421"/>
      <c r="BV12" s="419">
        <v>2100000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102765</v>
      </c>
      <c r="S13" s="507"/>
      <c r="T13" s="507"/>
      <c r="U13" s="507"/>
      <c r="V13" s="508"/>
      <c r="W13" s="509" t="s">
        <v>131</v>
      </c>
      <c r="X13" s="405"/>
      <c r="Y13" s="405"/>
      <c r="Z13" s="405"/>
      <c r="AA13" s="405"/>
      <c r="AB13" s="406"/>
      <c r="AC13" s="372">
        <v>3413</v>
      </c>
      <c r="AD13" s="373"/>
      <c r="AE13" s="373"/>
      <c r="AF13" s="373"/>
      <c r="AG13" s="374"/>
      <c r="AH13" s="372">
        <v>3811</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-425703</v>
      </c>
      <c r="BO13" s="420"/>
      <c r="BP13" s="420"/>
      <c r="BQ13" s="420"/>
      <c r="BR13" s="420"/>
      <c r="BS13" s="420"/>
      <c r="BT13" s="420"/>
      <c r="BU13" s="421"/>
      <c r="BV13" s="419">
        <v>199826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7.6</v>
      </c>
      <c r="CU13" s="417"/>
      <c r="CV13" s="417"/>
      <c r="CW13" s="417"/>
      <c r="CX13" s="417"/>
      <c r="CY13" s="417"/>
      <c r="CZ13" s="417"/>
      <c r="DA13" s="418"/>
      <c r="DB13" s="416">
        <v>7.1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105616</v>
      </c>
      <c r="S14" s="507"/>
      <c r="T14" s="507"/>
      <c r="U14" s="507"/>
      <c r="V14" s="508"/>
      <c r="W14" s="510"/>
      <c r="X14" s="408"/>
      <c r="Y14" s="408"/>
      <c r="Z14" s="408"/>
      <c r="AA14" s="408"/>
      <c r="AB14" s="409"/>
      <c r="AC14" s="499">
        <v>7</v>
      </c>
      <c r="AD14" s="500"/>
      <c r="AE14" s="500"/>
      <c r="AF14" s="500"/>
      <c r="AG14" s="501"/>
      <c r="AH14" s="499">
        <v>7.7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49.8</v>
      </c>
      <c r="CU14" s="517"/>
      <c r="CV14" s="517"/>
      <c r="CW14" s="517"/>
      <c r="CX14" s="517"/>
      <c r="CY14" s="517"/>
      <c r="CZ14" s="517"/>
      <c r="DA14" s="518"/>
      <c r="DB14" s="516">
        <v>51.4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104214</v>
      </c>
      <c r="S15" s="507"/>
      <c r="T15" s="507"/>
      <c r="U15" s="507"/>
      <c r="V15" s="508"/>
      <c r="W15" s="509" t="s">
        <v>137</v>
      </c>
      <c r="X15" s="405"/>
      <c r="Y15" s="405"/>
      <c r="Z15" s="405"/>
      <c r="AA15" s="405"/>
      <c r="AB15" s="406"/>
      <c r="AC15" s="372">
        <v>16006</v>
      </c>
      <c r="AD15" s="373"/>
      <c r="AE15" s="373"/>
      <c r="AF15" s="373"/>
      <c r="AG15" s="374"/>
      <c r="AH15" s="372">
        <v>16186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15215961</v>
      </c>
      <c r="BO15" s="449"/>
      <c r="BP15" s="449"/>
      <c r="BQ15" s="449"/>
      <c r="BR15" s="449"/>
      <c r="BS15" s="449"/>
      <c r="BT15" s="449"/>
      <c r="BU15" s="450"/>
      <c r="BV15" s="448">
        <v>14997099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32.799999999999997</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24864559</v>
      </c>
      <c r="BO16" s="420"/>
      <c r="BP16" s="420"/>
      <c r="BQ16" s="420"/>
      <c r="BR16" s="420"/>
      <c r="BS16" s="420"/>
      <c r="BT16" s="420"/>
      <c r="BU16" s="421"/>
      <c r="BV16" s="419">
        <v>24206765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29358</v>
      </c>
      <c r="AD17" s="373"/>
      <c r="AE17" s="373"/>
      <c r="AF17" s="373"/>
      <c r="AG17" s="374"/>
      <c r="AH17" s="372">
        <v>29752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19321174</v>
      </c>
      <c r="BO17" s="420"/>
      <c r="BP17" s="420"/>
      <c r="BQ17" s="420"/>
      <c r="BR17" s="420"/>
      <c r="BS17" s="420"/>
      <c r="BT17" s="420"/>
      <c r="BU17" s="421"/>
      <c r="BV17" s="419">
        <v>19079686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510.04</v>
      </c>
      <c r="M18" s="472"/>
      <c r="N18" s="472"/>
      <c r="O18" s="472"/>
      <c r="P18" s="472"/>
      <c r="Q18" s="472"/>
      <c r="R18" s="473"/>
      <c r="S18" s="473"/>
      <c r="T18" s="473"/>
      <c r="U18" s="473"/>
      <c r="V18" s="474"/>
      <c r="W18" s="490"/>
      <c r="X18" s="491"/>
      <c r="Y18" s="491"/>
      <c r="Z18" s="491"/>
      <c r="AA18" s="491"/>
      <c r="AB18" s="515"/>
      <c r="AC18" s="389">
        <v>60.2</v>
      </c>
      <c r="AD18" s="390"/>
      <c r="AE18" s="390"/>
      <c r="AF18" s="390"/>
      <c r="AG18" s="475"/>
      <c r="AH18" s="389">
        <v>59.8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25863943</v>
      </c>
      <c r="BO18" s="420"/>
      <c r="BP18" s="420"/>
      <c r="BQ18" s="420"/>
      <c r="BR18" s="420"/>
      <c r="BS18" s="420"/>
      <c r="BT18" s="420"/>
      <c r="BU18" s="421"/>
      <c r="BV18" s="419">
        <v>25611130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205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39707943</v>
      </c>
      <c r="BO19" s="420"/>
      <c r="BP19" s="420"/>
      <c r="BQ19" s="420"/>
      <c r="BR19" s="420"/>
      <c r="BS19" s="420"/>
      <c r="BT19" s="420"/>
      <c r="BU19" s="421"/>
      <c r="BV19" s="419">
        <v>39228830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45193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58038735</v>
      </c>
      <c r="BO22" s="449"/>
      <c r="BP22" s="449"/>
      <c r="BQ22" s="449"/>
      <c r="BR22" s="449"/>
      <c r="BS22" s="449"/>
      <c r="BT22" s="449"/>
      <c r="BU22" s="450"/>
      <c r="BV22" s="448">
        <v>60566035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36682918</v>
      </c>
      <c r="BO23" s="420"/>
      <c r="BP23" s="420"/>
      <c r="BQ23" s="420"/>
      <c r="BR23" s="420"/>
      <c r="BS23" s="420"/>
      <c r="BT23" s="420"/>
      <c r="BU23" s="421"/>
      <c r="BV23" s="419">
        <v>39000824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9130</v>
      </c>
      <c r="R24" s="373"/>
      <c r="S24" s="373"/>
      <c r="T24" s="373"/>
      <c r="U24" s="373"/>
      <c r="V24" s="374"/>
      <c r="W24" s="462"/>
      <c r="X24" s="399"/>
      <c r="Y24" s="400"/>
      <c r="Z24" s="375" t="s">
        <v>162</v>
      </c>
      <c r="AA24" s="376"/>
      <c r="AB24" s="376"/>
      <c r="AC24" s="376"/>
      <c r="AD24" s="376"/>
      <c r="AE24" s="376"/>
      <c r="AF24" s="376"/>
      <c r="AG24" s="377"/>
      <c r="AH24" s="372">
        <v>850</v>
      </c>
      <c r="AI24" s="373"/>
      <c r="AJ24" s="373"/>
      <c r="AK24" s="373"/>
      <c r="AL24" s="374"/>
      <c r="AM24" s="372">
        <v>2524500</v>
      </c>
      <c r="AN24" s="373"/>
      <c r="AO24" s="373"/>
      <c r="AP24" s="373"/>
      <c r="AQ24" s="373"/>
      <c r="AR24" s="374"/>
      <c r="AS24" s="372">
        <v>2970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40646769</v>
      </c>
      <c r="BO24" s="420"/>
      <c r="BP24" s="420"/>
      <c r="BQ24" s="420"/>
      <c r="BR24" s="420"/>
      <c r="BS24" s="420"/>
      <c r="BT24" s="420"/>
      <c r="BU24" s="421"/>
      <c r="BV24" s="419">
        <v>41379693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7210</v>
      </c>
      <c r="R25" s="373"/>
      <c r="S25" s="373"/>
      <c r="T25" s="373"/>
      <c r="U25" s="373"/>
      <c r="V25" s="374"/>
      <c r="W25" s="462"/>
      <c r="X25" s="399"/>
      <c r="Y25" s="400"/>
      <c r="Z25" s="375" t="s">
        <v>165</v>
      </c>
      <c r="AA25" s="376"/>
      <c r="AB25" s="376"/>
      <c r="AC25" s="376"/>
      <c r="AD25" s="376"/>
      <c r="AE25" s="376"/>
      <c r="AF25" s="376"/>
      <c r="AG25" s="377"/>
      <c r="AH25" s="372">
        <v>154</v>
      </c>
      <c r="AI25" s="373"/>
      <c r="AJ25" s="373"/>
      <c r="AK25" s="373"/>
      <c r="AL25" s="374"/>
      <c r="AM25" s="372">
        <v>431046</v>
      </c>
      <c r="AN25" s="373"/>
      <c r="AO25" s="373"/>
      <c r="AP25" s="373"/>
      <c r="AQ25" s="373"/>
      <c r="AR25" s="374"/>
      <c r="AS25" s="372">
        <v>2799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11368019</v>
      </c>
      <c r="BO25" s="449"/>
      <c r="BP25" s="449"/>
      <c r="BQ25" s="449"/>
      <c r="BR25" s="449"/>
      <c r="BS25" s="449"/>
      <c r="BT25" s="449"/>
      <c r="BU25" s="450"/>
      <c r="BV25" s="448">
        <v>5318715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6020</v>
      </c>
      <c r="R26" s="373"/>
      <c r="S26" s="373"/>
      <c r="T26" s="373"/>
      <c r="U26" s="373"/>
      <c r="V26" s="374"/>
      <c r="W26" s="462"/>
      <c r="X26" s="399"/>
      <c r="Y26" s="400"/>
      <c r="Z26" s="375" t="s">
        <v>168</v>
      </c>
      <c r="AA26" s="430"/>
      <c r="AB26" s="430"/>
      <c r="AC26" s="430"/>
      <c r="AD26" s="430"/>
      <c r="AE26" s="430"/>
      <c r="AF26" s="430"/>
      <c r="AG26" s="431"/>
      <c r="AH26" s="372">
        <v>29</v>
      </c>
      <c r="AI26" s="373"/>
      <c r="AJ26" s="373"/>
      <c r="AK26" s="373"/>
      <c r="AL26" s="374"/>
      <c r="AM26" s="372">
        <v>83752</v>
      </c>
      <c r="AN26" s="373"/>
      <c r="AO26" s="373"/>
      <c r="AP26" s="373"/>
      <c r="AQ26" s="373"/>
      <c r="AR26" s="374"/>
      <c r="AS26" s="372">
        <v>2888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5020</v>
      </c>
      <c r="R27" s="373"/>
      <c r="S27" s="373"/>
      <c r="T27" s="373"/>
      <c r="U27" s="373"/>
      <c r="V27" s="374"/>
      <c r="W27" s="462"/>
      <c r="X27" s="399"/>
      <c r="Y27" s="400"/>
      <c r="Z27" s="375" t="s">
        <v>171</v>
      </c>
      <c r="AA27" s="376"/>
      <c r="AB27" s="376"/>
      <c r="AC27" s="376"/>
      <c r="AD27" s="376"/>
      <c r="AE27" s="376"/>
      <c r="AF27" s="376"/>
      <c r="AG27" s="377"/>
      <c r="AH27" s="372">
        <v>16</v>
      </c>
      <c r="AI27" s="373"/>
      <c r="AJ27" s="373"/>
      <c r="AK27" s="373"/>
      <c r="AL27" s="374"/>
      <c r="AM27" s="372">
        <v>57114</v>
      </c>
      <c r="AN27" s="373"/>
      <c r="AO27" s="373"/>
      <c r="AP27" s="373"/>
      <c r="AQ27" s="373"/>
      <c r="AR27" s="374"/>
      <c r="AS27" s="372">
        <v>3570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1050336</v>
      </c>
      <c r="BO27" s="454"/>
      <c r="BP27" s="454"/>
      <c r="BQ27" s="454"/>
      <c r="BR27" s="454"/>
      <c r="BS27" s="454"/>
      <c r="BT27" s="454"/>
      <c r="BU27" s="455"/>
      <c r="BV27" s="453">
        <v>1050295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4390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6249452</v>
      </c>
      <c r="BO28" s="449"/>
      <c r="BP28" s="449"/>
      <c r="BQ28" s="449"/>
      <c r="BR28" s="449"/>
      <c r="BS28" s="449"/>
      <c r="BT28" s="449"/>
      <c r="BU28" s="450"/>
      <c r="BV28" s="448">
        <v>5647046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26</v>
      </c>
      <c r="M29" s="373"/>
      <c r="N29" s="373"/>
      <c r="O29" s="373"/>
      <c r="P29" s="374"/>
      <c r="Q29" s="372">
        <v>4120</v>
      </c>
      <c r="R29" s="373"/>
      <c r="S29" s="373"/>
      <c r="T29" s="373"/>
      <c r="U29" s="373"/>
      <c r="V29" s="374"/>
      <c r="W29" s="463"/>
      <c r="X29" s="464"/>
      <c r="Y29" s="465"/>
      <c r="Z29" s="375" t="s">
        <v>177</v>
      </c>
      <c r="AA29" s="376"/>
      <c r="AB29" s="376"/>
      <c r="AC29" s="376"/>
      <c r="AD29" s="376"/>
      <c r="AE29" s="376"/>
      <c r="AF29" s="376"/>
      <c r="AG29" s="377"/>
      <c r="AH29" s="372">
        <v>866</v>
      </c>
      <c r="AI29" s="373"/>
      <c r="AJ29" s="373"/>
      <c r="AK29" s="373"/>
      <c r="AL29" s="374"/>
      <c r="AM29" s="372">
        <v>2581614</v>
      </c>
      <c r="AN29" s="373"/>
      <c r="AO29" s="373"/>
      <c r="AP29" s="373"/>
      <c r="AQ29" s="373"/>
      <c r="AR29" s="374"/>
      <c r="AS29" s="372">
        <v>2981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4037376</v>
      </c>
      <c r="BO29" s="420"/>
      <c r="BP29" s="420"/>
      <c r="BQ29" s="420"/>
      <c r="BR29" s="420"/>
      <c r="BS29" s="420"/>
      <c r="BT29" s="420"/>
      <c r="BU29" s="421"/>
      <c r="BV29" s="419">
        <v>3185844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4957115</v>
      </c>
      <c r="BO30" s="454"/>
      <c r="BP30" s="454"/>
      <c r="BQ30" s="454"/>
      <c r="BR30" s="454"/>
      <c r="BS30" s="454"/>
      <c r="BT30" s="454"/>
      <c r="BU30" s="455"/>
      <c r="BV30" s="453">
        <v>5032596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港湾上屋事業特別会計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愛媛県市町総合事務組合（消防補填事業分）</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西条市産業情報支援センター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ひうち地域振興整備事業特別会計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小松地域交流事業特別会計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愛媛県地方税滞納整理機構</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西条市スポーツ協会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畑地かん水事業特別会計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f t="shared" si="1"/>
        <v>12</v>
      </c>
      <c r="BF36" s="367"/>
      <c r="BG36" s="368" t="str">
        <f>IF('各会計、関係団体の財政状況及び健全化判断比率'!B36="","",'各会計、関係団体の財政状況及び健全化判断比率'!B36)</f>
        <v>本谷温泉事業特別会計</v>
      </c>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愛媛県後期高齢者医療広域連合（一般会計）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西条市土地開発公社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愛媛県後期高齢者医療広域連合（後期高齢者医療特別会計）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佐伯記念育英会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21</v>
      </c>
      <c r="CP38" s="367"/>
      <c r="CQ38" s="368" t="str">
        <f>IF('各会計、関係団体の財政状況及び健全化判断比率'!BS11="","",'各会計、関係団体の財政状況及び健全化判断比率'!BS11)</f>
        <v>ソラヤマいしづち</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gWWm6LnIFGcujdQop96YIeztcPq7afXJusl1d1o4KMNAirdjm0s+u/FxAWE/+ElEjsMK2TwsxzniOlLc80v3A==" saltValue="JZzsiwZ86WgGzXn2Y/OD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16328319</v>
      </c>
      <c r="S5" s="677"/>
      <c r="T5" s="677"/>
      <c r="U5" s="677"/>
      <c r="V5" s="677"/>
      <c r="W5" s="677"/>
      <c r="X5" s="677"/>
      <c r="Y5" s="702"/>
      <c r="Z5" s="715">
        <v>29.2</v>
      </c>
      <c r="AA5" s="715"/>
      <c r="AB5" s="715"/>
      <c r="AC5" s="715"/>
      <c r="AD5" s="716">
        <v>16328319</v>
      </c>
      <c r="AE5" s="716"/>
      <c r="AF5" s="716"/>
      <c r="AG5" s="716"/>
      <c r="AH5" s="716"/>
      <c r="AI5" s="716"/>
      <c r="AJ5" s="716"/>
      <c r="AK5" s="716"/>
      <c r="AL5" s="703">
        <v>55.1</v>
      </c>
      <c r="AM5" s="685"/>
      <c r="AN5" s="685"/>
      <c r="AO5" s="704"/>
      <c r="AP5" s="679" t="s">
        <v>216</v>
      </c>
      <c r="AQ5" s="680"/>
      <c r="AR5" s="680"/>
      <c r="AS5" s="680"/>
      <c r="AT5" s="680"/>
      <c r="AU5" s="680"/>
      <c r="AV5" s="680"/>
      <c r="AW5" s="680"/>
      <c r="AX5" s="680"/>
      <c r="AY5" s="680"/>
      <c r="AZ5" s="680"/>
      <c r="BA5" s="680"/>
      <c r="BB5" s="680"/>
      <c r="BC5" s="680"/>
      <c r="BD5" s="680"/>
      <c r="BE5" s="680"/>
      <c r="BF5" s="681"/>
      <c r="BG5" s="621">
        <v>16322429</v>
      </c>
      <c r="BH5" s="622"/>
      <c r="BI5" s="622"/>
      <c r="BJ5" s="622"/>
      <c r="BK5" s="622"/>
      <c r="BL5" s="622"/>
      <c r="BM5" s="622"/>
      <c r="BN5" s="623"/>
      <c r="BO5" s="659">
        <v>100</v>
      </c>
      <c r="BP5" s="659"/>
      <c r="BQ5" s="659"/>
      <c r="BR5" s="659"/>
      <c r="BS5" s="660">
        <v>388271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442960</v>
      </c>
      <c r="S6" s="622"/>
      <c r="T6" s="622"/>
      <c r="U6" s="622"/>
      <c r="V6" s="622"/>
      <c r="W6" s="622"/>
      <c r="X6" s="622"/>
      <c r="Y6" s="623"/>
      <c r="Z6" s="659">
        <v>0.8</v>
      </c>
      <c r="AA6" s="659"/>
      <c r="AB6" s="659"/>
      <c r="AC6" s="659"/>
      <c r="AD6" s="660">
        <v>442960</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16322429</v>
      </c>
      <c r="BH6" s="622"/>
      <c r="BI6" s="622"/>
      <c r="BJ6" s="622"/>
      <c r="BK6" s="622"/>
      <c r="BL6" s="622"/>
      <c r="BM6" s="622"/>
      <c r="BN6" s="623"/>
      <c r="BO6" s="659">
        <v>100</v>
      </c>
      <c r="BP6" s="659"/>
      <c r="BQ6" s="659"/>
      <c r="BR6" s="659"/>
      <c r="BS6" s="660">
        <v>388271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324321</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324321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6990</v>
      </c>
      <c r="S7" s="622"/>
      <c r="T7" s="622"/>
      <c r="U7" s="622"/>
      <c r="V7" s="622"/>
      <c r="W7" s="622"/>
      <c r="X7" s="622"/>
      <c r="Y7" s="623"/>
      <c r="Z7" s="659">
        <v>0</v>
      </c>
      <c r="AA7" s="659"/>
      <c r="AB7" s="659"/>
      <c r="AC7" s="659"/>
      <c r="AD7" s="660">
        <v>6990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6185632</v>
      </c>
      <c r="BH7" s="622"/>
      <c r="BI7" s="622"/>
      <c r="BJ7" s="622"/>
      <c r="BK7" s="622"/>
      <c r="BL7" s="622"/>
      <c r="BM7" s="622"/>
      <c r="BN7" s="623"/>
      <c r="BO7" s="659">
        <v>37.9</v>
      </c>
      <c r="BP7" s="659"/>
      <c r="BQ7" s="659"/>
      <c r="BR7" s="659"/>
      <c r="BS7" s="660">
        <v>388271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7632602</v>
      </c>
      <c r="CS7" s="622"/>
      <c r="CT7" s="622"/>
      <c r="CU7" s="622"/>
      <c r="CV7" s="622"/>
      <c r="CW7" s="622"/>
      <c r="CX7" s="622"/>
      <c r="CY7" s="623"/>
      <c r="CZ7" s="659">
        <v>14.5</v>
      </c>
      <c r="DA7" s="659"/>
      <c r="DB7" s="659"/>
      <c r="DC7" s="659"/>
      <c r="DD7" s="627">
        <v>44258</v>
      </c>
      <c r="DE7" s="622"/>
      <c r="DF7" s="622"/>
      <c r="DG7" s="622"/>
      <c r="DH7" s="622"/>
      <c r="DI7" s="622"/>
      <c r="DJ7" s="622"/>
      <c r="DK7" s="622"/>
      <c r="DL7" s="622"/>
      <c r="DM7" s="622"/>
      <c r="DN7" s="622"/>
      <c r="DO7" s="622"/>
      <c r="DP7" s="623"/>
      <c r="DQ7" s="627">
        <v>7100514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72932</v>
      </c>
      <c r="S8" s="622"/>
      <c r="T8" s="622"/>
      <c r="U8" s="622"/>
      <c r="V8" s="622"/>
      <c r="W8" s="622"/>
      <c r="X8" s="622"/>
      <c r="Y8" s="623"/>
      <c r="Z8" s="659">
        <v>0.1</v>
      </c>
      <c r="AA8" s="659"/>
      <c r="AB8" s="659"/>
      <c r="AC8" s="659"/>
      <c r="AD8" s="660">
        <v>72932</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180265</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20585247</v>
      </c>
      <c r="CS8" s="622"/>
      <c r="CT8" s="622"/>
      <c r="CU8" s="622"/>
      <c r="CV8" s="622"/>
      <c r="CW8" s="622"/>
      <c r="CX8" s="622"/>
      <c r="CY8" s="623"/>
      <c r="CZ8" s="659">
        <v>39</v>
      </c>
      <c r="DA8" s="659"/>
      <c r="DB8" s="659"/>
      <c r="DC8" s="659"/>
      <c r="DD8" s="627">
        <v>339984</v>
      </c>
      <c r="DE8" s="622"/>
      <c r="DF8" s="622"/>
      <c r="DG8" s="622"/>
      <c r="DH8" s="622"/>
      <c r="DI8" s="622"/>
      <c r="DJ8" s="622"/>
      <c r="DK8" s="622"/>
      <c r="DL8" s="622"/>
      <c r="DM8" s="622"/>
      <c r="DN8" s="622"/>
      <c r="DO8" s="622"/>
      <c r="DP8" s="623"/>
      <c r="DQ8" s="627">
        <v>11235463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88185</v>
      </c>
      <c r="S9" s="622"/>
      <c r="T9" s="622"/>
      <c r="U9" s="622"/>
      <c r="V9" s="622"/>
      <c r="W9" s="622"/>
      <c r="X9" s="622"/>
      <c r="Y9" s="623"/>
      <c r="Z9" s="659">
        <v>0.2</v>
      </c>
      <c r="AA9" s="659"/>
      <c r="AB9" s="659"/>
      <c r="AC9" s="659"/>
      <c r="AD9" s="660">
        <v>88185</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4657489</v>
      </c>
      <c r="BH9" s="622"/>
      <c r="BI9" s="622"/>
      <c r="BJ9" s="622"/>
      <c r="BK9" s="622"/>
      <c r="BL9" s="622"/>
      <c r="BM9" s="622"/>
      <c r="BN9" s="623"/>
      <c r="BO9" s="659">
        <v>28.5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4873659</v>
      </c>
      <c r="CS9" s="622"/>
      <c r="CT9" s="622"/>
      <c r="CU9" s="622"/>
      <c r="CV9" s="622"/>
      <c r="CW9" s="622"/>
      <c r="CX9" s="622"/>
      <c r="CY9" s="623"/>
      <c r="CZ9" s="659">
        <v>9.1999999999999993</v>
      </c>
      <c r="DA9" s="659"/>
      <c r="DB9" s="659"/>
      <c r="DC9" s="659"/>
      <c r="DD9" s="627">
        <v>1660222</v>
      </c>
      <c r="DE9" s="622"/>
      <c r="DF9" s="622"/>
      <c r="DG9" s="622"/>
      <c r="DH9" s="622"/>
      <c r="DI9" s="622"/>
      <c r="DJ9" s="622"/>
      <c r="DK9" s="622"/>
      <c r="DL9" s="622"/>
      <c r="DM9" s="622"/>
      <c r="DN9" s="622"/>
      <c r="DO9" s="622"/>
      <c r="DP9" s="623"/>
      <c r="DQ9" s="627">
        <v>2761377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290590</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185571</v>
      </c>
      <c r="CS10" s="622"/>
      <c r="CT10" s="622"/>
      <c r="CU10" s="622"/>
      <c r="CV10" s="622"/>
      <c r="CW10" s="622"/>
      <c r="CX10" s="622"/>
      <c r="CY10" s="623"/>
      <c r="CZ10" s="659">
        <v>0.4</v>
      </c>
      <c r="DA10" s="659"/>
      <c r="DB10" s="659"/>
      <c r="DC10" s="659"/>
      <c r="DD10" s="627" t="s">
        <v>122</v>
      </c>
      <c r="DE10" s="622"/>
      <c r="DF10" s="622"/>
      <c r="DG10" s="622"/>
      <c r="DH10" s="622"/>
      <c r="DI10" s="622"/>
      <c r="DJ10" s="622"/>
      <c r="DK10" s="622"/>
      <c r="DL10" s="622"/>
      <c r="DM10" s="622"/>
      <c r="DN10" s="622"/>
      <c r="DO10" s="622"/>
      <c r="DP10" s="623"/>
      <c r="DQ10" s="627">
        <v>15121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2540385</v>
      </c>
      <c r="S11" s="622"/>
      <c r="T11" s="622"/>
      <c r="U11" s="622"/>
      <c r="V11" s="622"/>
      <c r="W11" s="622"/>
      <c r="X11" s="622"/>
      <c r="Y11" s="623"/>
      <c r="Z11" s="624">
        <v>4.5</v>
      </c>
      <c r="AA11" s="625"/>
      <c r="AB11" s="625"/>
      <c r="AC11" s="626"/>
      <c r="AD11" s="627">
        <v>2540385</v>
      </c>
      <c r="AE11" s="622"/>
      <c r="AF11" s="622"/>
      <c r="AG11" s="622"/>
      <c r="AH11" s="622"/>
      <c r="AI11" s="622"/>
      <c r="AJ11" s="622"/>
      <c r="AK11" s="623"/>
      <c r="AL11" s="624">
        <v>8.6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1057288</v>
      </c>
      <c r="BH11" s="622"/>
      <c r="BI11" s="622"/>
      <c r="BJ11" s="622"/>
      <c r="BK11" s="622"/>
      <c r="BL11" s="622"/>
      <c r="BM11" s="622"/>
      <c r="BN11" s="623"/>
      <c r="BO11" s="659">
        <v>6.5</v>
      </c>
      <c r="BP11" s="659"/>
      <c r="BQ11" s="659"/>
      <c r="BR11" s="659"/>
      <c r="BS11" s="660">
        <v>388271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1759180</v>
      </c>
      <c r="CS11" s="622"/>
      <c r="CT11" s="622"/>
      <c r="CU11" s="622"/>
      <c r="CV11" s="622"/>
      <c r="CW11" s="622"/>
      <c r="CX11" s="622"/>
      <c r="CY11" s="623"/>
      <c r="CZ11" s="659">
        <v>3.3</v>
      </c>
      <c r="DA11" s="659"/>
      <c r="DB11" s="659"/>
      <c r="DC11" s="659"/>
      <c r="DD11" s="627">
        <v>713206</v>
      </c>
      <c r="DE11" s="622"/>
      <c r="DF11" s="622"/>
      <c r="DG11" s="622"/>
      <c r="DH11" s="622"/>
      <c r="DI11" s="622"/>
      <c r="DJ11" s="622"/>
      <c r="DK11" s="622"/>
      <c r="DL11" s="622"/>
      <c r="DM11" s="622"/>
      <c r="DN11" s="622"/>
      <c r="DO11" s="622"/>
      <c r="DP11" s="623"/>
      <c r="DQ11" s="627">
        <v>914087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1734</v>
      </c>
      <c r="S12" s="622"/>
      <c r="T12" s="622"/>
      <c r="U12" s="622"/>
      <c r="V12" s="622"/>
      <c r="W12" s="622"/>
      <c r="X12" s="622"/>
      <c r="Y12" s="623"/>
      <c r="Z12" s="659">
        <v>0</v>
      </c>
      <c r="AA12" s="659"/>
      <c r="AB12" s="659"/>
      <c r="AC12" s="659"/>
      <c r="AD12" s="660">
        <v>1734</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8840197</v>
      </c>
      <c r="BH12" s="622"/>
      <c r="BI12" s="622"/>
      <c r="BJ12" s="622"/>
      <c r="BK12" s="622"/>
      <c r="BL12" s="622"/>
      <c r="BM12" s="622"/>
      <c r="BN12" s="623"/>
      <c r="BO12" s="659">
        <v>54.1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1356845</v>
      </c>
      <c r="CS12" s="622"/>
      <c r="CT12" s="622"/>
      <c r="CU12" s="622"/>
      <c r="CV12" s="622"/>
      <c r="CW12" s="622"/>
      <c r="CX12" s="622"/>
      <c r="CY12" s="623"/>
      <c r="CZ12" s="659">
        <v>2.6</v>
      </c>
      <c r="DA12" s="659"/>
      <c r="DB12" s="659"/>
      <c r="DC12" s="659"/>
      <c r="DD12" s="627" t="s">
        <v>122</v>
      </c>
      <c r="DE12" s="622"/>
      <c r="DF12" s="622"/>
      <c r="DG12" s="622"/>
      <c r="DH12" s="622"/>
      <c r="DI12" s="622"/>
      <c r="DJ12" s="622"/>
      <c r="DK12" s="622"/>
      <c r="DL12" s="622"/>
      <c r="DM12" s="622"/>
      <c r="DN12" s="622"/>
      <c r="DO12" s="622"/>
      <c r="DP12" s="623"/>
      <c r="DQ12" s="627">
        <v>852684</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8811569</v>
      </c>
      <c r="BH13" s="622"/>
      <c r="BI13" s="622"/>
      <c r="BJ13" s="622"/>
      <c r="BK13" s="622"/>
      <c r="BL13" s="622"/>
      <c r="BM13" s="622"/>
      <c r="BN13" s="623"/>
      <c r="BO13" s="659">
        <v>54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4578634</v>
      </c>
      <c r="CS13" s="622"/>
      <c r="CT13" s="622"/>
      <c r="CU13" s="622"/>
      <c r="CV13" s="622"/>
      <c r="CW13" s="622"/>
      <c r="CX13" s="622"/>
      <c r="CY13" s="623"/>
      <c r="CZ13" s="659">
        <v>8.6999999999999993</v>
      </c>
      <c r="DA13" s="659"/>
      <c r="DB13" s="659"/>
      <c r="DC13" s="659"/>
      <c r="DD13" s="627">
        <v>2066360</v>
      </c>
      <c r="DE13" s="622"/>
      <c r="DF13" s="622"/>
      <c r="DG13" s="622"/>
      <c r="DH13" s="622"/>
      <c r="DI13" s="622"/>
      <c r="DJ13" s="622"/>
      <c r="DK13" s="622"/>
      <c r="DL13" s="622"/>
      <c r="DM13" s="622"/>
      <c r="DN13" s="622"/>
      <c r="DO13" s="622"/>
      <c r="DP13" s="623"/>
      <c r="DQ13" s="627">
        <v>3471163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4812</v>
      </c>
      <c r="S14" s="622"/>
      <c r="T14" s="622"/>
      <c r="U14" s="622"/>
      <c r="V14" s="622"/>
      <c r="W14" s="622"/>
      <c r="X14" s="622"/>
      <c r="Y14" s="623"/>
      <c r="Z14" s="659">
        <v>0</v>
      </c>
      <c r="AA14" s="659"/>
      <c r="AB14" s="659"/>
      <c r="AC14" s="659"/>
      <c r="AD14" s="660">
        <v>4812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455493</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1413670</v>
      </c>
      <c r="CS14" s="622"/>
      <c r="CT14" s="622"/>
      <c r="CU14" s="622"/>
      <c r="CV14" s="622"/>
      <c r="CW14" s="622"/>
      <c r="CX14" s="622"/>
      <c r="CY14" s="623"/>
      <c r="CZ14" s="659">
        <v>2.7</v>
      </c>
      <c r="DA14" s="659"/>
      <c r="DB14" s="659"/>
      <c r="DC14" s="659"/>
      <c r="DD14" s="627">
        <v>118154</v>
      </c>
      <c r="DE14" s="622"/>
      <c r="DF14" s="622"/>
      <c r="DG14" s="622"/>
      <c r="DH14" s="622"/>
      <c r="DI14" s="622"/>
      <c r="DJ14" s="622"/>
      <c r="DK14" s="622"/>
      <c r="DL14" s="622"/>
      <c r="DM14" s="622"/>
      <c r="DN14" s="622"/>
      <c r="DO14" s="622"/>
      <c r="DP14" s="623"/>
      <c r="DQ14" s="627">
        <v>1307492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841107</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4842201</v>
      </c>
      <c r="CS15" s="622"/>
      <c r="CT15" s="622"/>
      <c r="CU15" s="622"/>
      <c r="CV15" s="622"/>
      <c r="CW15" s="622"/>
      <c r="CX15" s="622"/>
      <c r="CY15" s="623"/>
      <c r="CZ15" s="659">
        <v>9.1999999999999993</v>
      </c>
      <c r="DA15" s="659"/>
      <c r="DB15" s="659"/>
      <c r="DC15" s="659"/>
      <c r="DD15" s="627">
        <v>1152481</v>
      </c>
      <c r="DE15" s="622"/>
      <c r="DF15" s="622"/>
      <c r="DG15" s="622"/>
      <c r="DH15" s="622"/>
      <c r="DI15" s="622"/>
      <c r="DJ15" s="622"/>
      <c r="DK15" s="622"/>
      <c r="DL15" s="622"/>
      <c r="DM15" s="622"/>
      <c r="DN15" s="622"/>
      <c r="DO15" s="622"/>
      <c r="DP15" s="623"/>
      <c r="DQ15" s="627">
        <v>3513711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42987</v>
      </c>
      <c r="S16" s="622"/>
      <c r="T16" s="622"/>
      <c r="U16" s="622"/>
      <c r="V16" s="622"/>
      <c r="W16" s="622"/>
      <c r="X16" s="622"/>
      <c r="Y16" s="623"/>
      <c r="Z16" s="659">
        <v>0.1</v>
      </c>
      <c r="AA16" s="659"/>
      <c r="AB16" s="659"/>
      <c r="AC16" s="659"/>
      <c r="AD16" s="660">
        <v>42987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9334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6925</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248976</v>
      </c>
      <c r="S17" s="622"/>
      <c r="T17" s="622"/>
      <c r="U17" s="622"/>
      <c r="V17" s="622"/>
      <c r="W17" s="622"/>
      <c r="X17" s="622"/>
      <c r="Y17" s="623"/>
      <c r="Z17" s="659">
        <v>0.4</v>
      </c>
      <c r="AA17" s="659"/>
      <c r="AB17" s="659"/>
      <c r="AC17" s="659"/>
      <c r="AD17" s="660">
        <v>248976</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5237586</v>
      </c>
      <c r="CS17" s="622"/>
      <c r="CT17" s="622"/>
      <c r="CU17" s="622"/>
      <c r="CV17" s="622"/>
      <c r="CW17" s="622"/>
      <c r="CX17" s="622"/>
      <c r="CY17" s="623"/>
      <c r="CZ17" s="659">
        <v>9.9</v>
      </c>
      <c r="DA17" s="659"/>
      <c r="DB17" s="659"/>
      <c r="DC17" s="659"/>
      <c r="DD17" s="627" t="s">
        <v>122</v>
      </c>
      <c r="DE17" s="622"/>
      <c r="DF17" s="622"/>
      <c r="DG17" s="622"/>
      <c r="DH17" s="622"/>
      <c r="DI17" s="622"/>
      <c r="DJ17" s="622"/>
      <c r="DK17" s="622"/>
      <c r="DL17" s="622"/>
      <c r="DM17" s="622"/>
      <c r="DN17" s="622"/>
      <c r="DO17" s="622"/>
      <c r="DP17" s="623"/>
      <c r="DQ17" s="627">
        <v>5036589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125378</v>
      </c>
      <c r="S18" s="622"/>
      <c r="T18" s="622"/>
      <c r="U18" s="622"/>
      <c r="V18" s="622"/>
      <c r="W18" s="622"/>
      <c r="X18" s="622"/>
      <c r="Y18" s="623"/>
      <c r="Z18" s="659">
        <v>0.2</v>
      </c>
      <c r="AA18" s="659"/>
      <c r="AB18" s="659"/>
      <c r="AC18" s="659"/>
      <c r="AD18" s="660">
        <v>125378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107134</v>
      </c>
      <c r="S19" s="622"/>
      <c r="T19" s="622"/>
      <c r="U19" s="622"/>
      <c r="V19" s="622"/>
      <c r="W19" s="622"/>
      <c r="X19" s="622"/>
      <c r="Y19" s="623"/>
      <c r="Z19" s="659">
        <v>0.2</v>
      </c>
      <c r="AA19" s="659"/>
      <c r="AB19" s="659"/>
      <c r="AC19" s="659"/>
      <c r="AD19" s="660">
        <v>107134</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5890</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18244</v>
      </c>
      <c r="S20" s="622"/>
      <c r="T20" s="622"/>
      <c r="U20" s="622"/>
      <c r="V20" s="622"/>
      <c r="W20" s="622"/>
      <c r="X20" s="622"/>
      <c r="Y20" s="623"/>
      <c r="Z20" s="659">
        <v>0</v>
      </c>
      <c r="AA20" s="659"/>
      <c r="AB20" s="659"/>
      <c r="AC20" s="659"/>
      <c r="AD20" s="660">
        <v>18244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5890</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52798850</v>
      </c>
      <c r="CS20" s="622"/>
      <c r="CT20" s="622"/>
      <c r="CU20" s="622"/>
      <c r="CV20" s="622"/>
      <c r="CW20" s="622"/>
      <c r="CX20" s="622"/>
      <c r="CY20" s="623"/>
      <c r="CZ20" s="659">
        <v>100</v>
      </c>
      <c r="DA20" s="659"/>
      <c r="DB20" s="659"/>
      <c r="DC20" s="659"/>
      <c r="DD20" s="627">
        <v>6094665</v>
      </c>
      <c r="DE20" s="622"/>
      <c r="DF20" s="622"/>
      <c r="DG20" s="622"/>
      <c r="DH20" s="622"/>
      <c r="DI20" s="622"/>
      <c r="DJ20" s="622"/>
      <c r="DK20" s="622"/>
      <c r="DL20" s="622"/>
      <c r="DM20" s="622"/>
      <c r="DN20" s="622"/>
      <c r="DO20" s="622"/>
      <c r="DP20" s="623"/>
      <c r="DQ20" s="627">
        <v>36539447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10739911</v>
      </c>
      <c r="S21" s="622"/>
      <c r="T21" s="622"/>
      <c r="U21" s="622"/>
      <c r="V21" s="622"/>
      <c r="W21" s="622"/>
      <c r="X21" s="622"/>
      <c r="Y21" s="623"/>
      <c r="Z21" s="659">
        <v>19.2</v>
      </c>
      <c r="AA21" s="659"/>
      <c r="AB21" s="659"/>
      <c r="AC21" s="659"/>
      <c r="AD21" s="660">
        <v>9648598</v>
      </c>
      <c r="AE21" s="660"/>
      <c r="AF21" s="660"/>
      <c r="AG21" s="660"/>
      <c r="AH21" s="660"/>
      <c r="AI21" s="660"/>
      <c r="AJ21" s="660"/>
      <c r="AK21" s="660"/>
      <c r="AL21" s="624">
        <v>32.6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5890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9648598</v>
      </c>
      <c r="S22" s="622"/>
      <c r="T22" s="622"/>
      <c r="U22" s="622"/>
      <c r="V22" s="622"/>
      <c r="W22" s="622"/>
      <c r="X22" s="622"/>
      <c r="Y22" s="623"/>
      <c r="Z22" s="659">
        <v>17.2</v>
      </c>
      <c r="AA22" s="659"/>
      <c r="AB22" s="659"/>
      <c r="AC22" s="659"/>
      <c r="AD22" s="660">
        <v>9648598</v>
      </c>
      <c r="AE22" s="660"/>
      <c r="AF22" s="660"/>
      <c r="AG22" s="660"/>
      <c r="AH22" s="660"/>
      <c r="AI22" s="660"/>
      <c r="AJ22" s="660"/>
      <c r="AK22" s="660"/>
      <c r="AL22" s="624">
        <v>32.6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1091313</v>
      </c>
      <c r="S23" s="622"/>
      <c r="T23" s="622"/>
      <c r="U23" s="622"/>
      <c r="V23" s="622"/>
      <c r="W23" s="622"/>
      <c r="X23" s="622"/>
      <c r="Y23" s="623"/>
      <c r="Z23" s="659">
        <v>1.9</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26673392</v>
      </c>
      <c r="CS24" s="677"/>
      <c r="CT24" s="677"/>
      <c r="CU24" s="677"/>
      <c r="CV24" s="677"/>
      <c r="CW24" s="677"/>
      <c r="CX24" s="677"/>
      <c r="CY24" s="702"/>
      <c r="CZ24" s="703">
        <v>50.5</v>
      </c>
      <c r="DA24" s="685"/>
      <c r="DB24" s="685"/>
      <c r="DC24" s="705"/>
      <c r="DD24" s="701">
        <v>18009179</v>
      </c>
      <c r="DE24" s="677"/>
      <c r="DF24" s="677"/>
      <c r="DG24" s="677"/>
      <c r="DH24" s="677"/>
      <c r="DI24" s="677"/>
      <c r="DJ24" s="677"/>
      <c r="DK24" s="702"/>
      <c r="DL24" s="701">
        <v>16160986</v>
      </c>
      <c r="DM24" s="677"/>
      <c r="DN24" s="677"/>
      <c r="DO24" s="677"/>
      <c r="DP24" s="677"/>
      <c r="DQ24" s="677"/>
      <c r="DR24" s="677"/>
      <c r="DS24" s="677"/>
      <c r="DT24" s="677"/>
      <c r="DU24" s="677"/>
      <c r="DV24" s="702"/>
      <c r="DW24" s="703">
        <v>54.6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30643569</v>
      </c>
      <c r="S25" s="622"/>
      <c r="T25" s="622"/>
      <c r="U25" s="622"/>
      <c r="V25" s="622"/>
      <c r="W25" s="622"/>
      <c r="X25" s="622"/>
      <c r="Y25" s="623"/>
      <c r="Z25" s="659">
        <v>54.8</v>
      </c>
      <c r="AA25" s="659"/>
      <c r="AB25" s="659"/>
      <c r="AC25" s="659"/>
      <c r="AD25" s="660">
        <v>29552256</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8105104</v>
      </c>
      <c r="CS25" s="634"/>
      <c r="CT25" s="634"/>
      <c r="CU25" s="634"/>
      <c r="CV25" s="634"/>
      <c r="CW25" s="634"/>
      <c r="CX25" s="634"/>
      <c r="CY25" s="635"/>
      <c r="CZ25" s="624">
        <v>15.4</v>
      </c>
      <c r="DA25" s="636"/>
      <c r="DB25" s="636"/>
      <c r="DC25" s="637"/>
      <c r="DD25" s="627">
        <v>7578281</v>
      </c>
      <c r="DE25" s="634"/>
      <c r="DF25" s="634"/>
      <c r="DG25" s="634"/>
      <c r="DH25" s="634"/>
      <c r="DI25" s="634"/>
      <c r="DJ25" s="634"/>
      <c r="DK25" s="635"/>
      <c r="DL25" s="627">
        <v>7501031</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9318</v>
      </c>
      <c r="S26" s="622"/>
      <c r="T26" s="622"/>
      <c r="U26" s="622"/>
      <c r="V26" s="622"/>
      <c r="W26" s="622"/>
      <c r="X26" s="622"/>
      <c r="Y26" s="623"/>
      <c r="Z26" s="659">
        <v>0</v>
      </c>
      <c r="AA26" s="659"/>
      <c r="AB26" s="659"/>
      <c r="AC26" s="659"/>
      <c r="AD26" s="660">
        <v>9318</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5185641</v>
      </c>
      <c r="CS26" s="622"/>
      <c r="CT26" s="622"/>
      <c r="CU26" s="622"/>
      <c r="CV26" s="622"/>
      <c r="CW26" s="622"/>
      <c r="CX26" s="622"/>
      <c r="CY26" s="623"/>
      <c r="CZ26" s="624">
        <v>9.8000000000000007</v>
      </c>
      <c r="DA26" s="636"/>
      <c r="DB26" s="636"/>
      <c r="DC26" s="637"/>
      <c r="DD26" s="627">
        <v>4896745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248256</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16328319</v>
      </c>
      <c r="BH27" s="622"/>
      <c r="BI27" s="622"/>
      <c r="BJ27" s="622"/>
      <c r="BK27" s="622"/>
      <c r="BL27" s="622"/>
      <c r="BM27" s="622"/>
      <c r="BN27" s="623"/>
      <c r="BO27" s="659">
        <v>100</v>
      </c>
      <c r="BP27" s="659"/>
      <c r="BQ27" s="659"/>
      <c r="BR27" s="659"/>
      <c r="BS27" s="660">
        <v>388271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13330702</v>
      </c>
      <c r="CS27" s="634"/>
      <c r="CT27" s="634"/>
      <c r="CU27" s="634"/>
      <c r="CV27" s="634"/>
      <c r="CW27" s="634"/>
      <c r="CX27" s="634"/>
      <c r="CY27" s="635"/>
      <c r="CZ27" s="624">
        <v>25.2</v>
      </c>
      <c r="DA27" s="636"/>
      <c r="DB27" s="636"/>
      <c r="DC27" s="637"/>
      <c r="DD27" s="627">
        <v>5394309</v>
      </c>
      <c r="DE27" s="634"/>
      <c r="DF27" s="634"/>
      <c r="DG27" s="634"/>
      <c r="DH27" s="634"/>
      <c r="DI27" s="634"/>
      <c r="DJ27" s="634"/>
      <c r="DK27" s="635"/>
      <c r="DL27" s="627">
        <v>3623366</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376368</v>
      </c>
      <c r="S28" s="622"/>
      <c r="T28" s="622"/>
      <c r="U28" s="622"/>
      <c r="V28" s="622"/>
      <c r="W28" s="622"/>
      <c r="X28" s="622"/>
      <c r="Y28" s="623"/>
      <c r="Z28" s="659">
        <v>0.7</v>
      </c>
      <c r="AA28" s="659"/>
      <c r="AB28" s="659"/>
      <c r="AC28" s="659"/>
      <c r="AD28" s="660">
        <v>36251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5237586</v>
      </c>
      <c r="CS28" s="622"/>
      <c r="CT28" s="622"/>
      <c r="CU28" s="622"/>
      <c r="CV28" s="622"/>
      <c r="CW28" s="622"/>
      <c r="CX28" s="622"/>
      <c r="CY28" s="623"/>
      <c r="CZ28" s="624">
        <v>9.9</v>
      </c>
      <c r="DA28" s="636"/>
      <c r="DB28" s="636"/>
      <c r="DC28" s="637"/>
      <c r="DD28" s="627">
        <v>5036589</v>
      </c>
      <c r="DE28" s="622"/>
      <c r="DF28" s="622"/>
      <c r="DG28" s="622"/>
      <c r="DH28" s="622"/>
      <c r="DI28" s="622"/>
      <c r="DJ28" s="622"/>
      <c r="DK28" s="623"/>
      <c r="DL28" s="627">
        <v>5036589</v>
      </c>
      <c r="DM28" s="622"/>
      <c r="DN28" s="622"/>
      <c r="DO28" s="622"/>
      <c r="DP28" s="622"/>
      <c r="DQ28" s="622"/>
      <c r="DR28" s="622"/>
      <c r="DS28" s="622"/>
      <c r="DT28" s="622"/>
      <c r="DU28" s="622"/>
      <c r="DV28" s="623"/>
      <c r="DW28" s="624">
        <v>17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257019</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5237586</v>
      </c>
      <c r="CS29" s="634"/>
      <c r="CT29" s="634"/>
      <c r="CU29" s="634"/>
      <c r="CV29" s="634"/>
      <c r="CW29" s="634"/>
      <c r="CX29" s="634"/>
      <c r="CY29" s="635"/>
      <c r="CZ29" s="624">
        <v>9.9</v>
      </c>
      <c r="DA29" s="636"/>
      <c r="DB29" s="636"/>
      <c r="DC29" s="637"/>
      <c r="DD29" s="627">
        <v>5036589</v>
      </c>
      <c r="DE29" s="634"/>
      <c r="DF29" s="634"/>
      <c r="DG29" s="634"/>
      <c r="DH29" s="634"/>
      <c r="DI29" s="634"/>
      <c r="DJ29" s="634"/>
      <c r="DK29" s="635"/>
      <c r="DL29" s="627">
        <v>5036589</v>
      </c>
      <c r="DM29" s="634"/>
      <c r="DN29" s="634"/>
      <c r="DO29" s="634"/>
      <c r="DP29" s="634"/>
      <c r="DQ29" s="634"/>
      <c r="DR29" s="634"/>
      <c r="DS29" s="634"/>
      <c r="DT29" s="634"/>
      <c r="DU29" s="634"/>
      <c r="DV29" s="635"/>
      <c r="DW29" s="624">
        <v>17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9906273</v>
      </c>
      <c r="S30" s="622"/>
      <c r="T30" s="622"/>
      <c r="U30" s="622"/>
      <c r="V30" s="622"/>
      <c r="W30" s="622"/>
      <c r="X30" s="622"/>
      <c r="Y30" s="623"/>
      <c r="Z30" s="659">
        <v>17.7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4948200</v>
      </c>
      <c r="CS30" s="622"/>
      <c r="CT30" s="622"/>
      <c r="CU30" s="622"/>
      <c r="CV30" s="622"/>
      <c r="CW30" s="622"/>
      <c r="CX30" s="622"/>
      <c r="CY30" s="623"/>
      <c r="CZ30" s="624">
        <v>9.4</v>
      </c>
      <c r="DA30" s="636"/>
      <c r="DB30" s="636"/>
      <c r="DC30" s="637"/>
      <c r="DD30" s="627">
        <v>4756757</v>
      </c>
      <c r="DE30" s="622"/>
      <c r="DF30" s="622"/>
      <c r="DG30" s="622"/>
      <c r="DH30" s="622"/>
      <c r="DI30" s="622"/>
      <c r="DJ30" s="622"/>
      <c r="DK30" s="623"/>
      <c r="DL30" s="627">
        <v>4756757</v>
      </c>
      <c r="DM30" s="622"/>
      <c r="DN30" s="622"/>
      <c r="DO30" s="622"/>
      <c r="DP30" s="622"/>
      <c r="DQ30" s="622"/>
      <c r="DR30" s="622"/>
      <c r="DS30" s="622"/>
      <c r="DT30" s="622"/>
      <c r="DU30" s="622"/>
      <c r="DV30" s="623"/>
      <c r="DW30" s="624">
        <v>16.100000000000001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98.1</v>
      </c>
      <c r="BN31" s="684"/>
      <c r="BO31" s="684"/>
      <c r="BP31" s="684"/>
      <c r="BQ31" s="686"/>
      <c r="BR31" s="683">
        <v>99.6</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289386</v>
      </c>
      <c r="CS31" s="634"/>
      <c r="CT31" s="634"/>
      <c r="CU31" s="634"/>
      <c r="CV31" s="634"/>
      <c r="CW31" s="634"/>
      <c r="CX31" s="634"/>
      <c r="CY31" s="635"/>
      <c r="CZ31" s="624">
        <v>0.5</v>
      </c>
      <c r="DA31" s="636"/>
      <c r="DB31" s="636"/>
      <c r="DC31" s="637"/>
      <c r="DD31" s="627">
        <v>279832</v>
      </c>
      <c r="DE31" s="634"/>
      <c r="DF31" s="634"/>
      <c r="DG31" s="634"/>
      <c r="DH31" s="634"/>
      <c r="DI31" s="634"/>
      <c r="DJ31" s="634"/>
      <c r="DK31" s="635"/>
      <c r="DL31" s="627">
        <v>279832</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3924991</v>
      </c>
      <c r="S32" s="622"/>
      <c r="T32" s="622"/>
      <c r="U32" s="622"/>
      <c r="V32" s="622"/>
      <c r="W32" s="622"/>
      <c r="X32" s="622"/>
      <c r="Y32" s="623"/>
      <c r="Z32" s="659">
        <v>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98.9</v>
      </c>
      <c r="BN32" s="634"/>
      <c r="BO32" s="634"/>
      <c r="BP32" s="634"/>
      <c r="BQ32" s="657"/>
      <c r="BR32" s="687">
        <v>99.6</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47678</v>
      </c>
      <c r="S33" s="622"/>
      <c r="T33" s="622"/>
      <c r="U33" s="622"/>
      <c r="V33" s="622"/>
      <c r="W33" s="622"/>
      <c r="X33" s="622"/>
      <c r="Y33" s="623"/>
      <c r="Z33" s="659">
        <v>0.1</v>
      </c>
      <c r="AA33" s="659"/>
      <c r="AB33" s="659"/>
      <c r="AC33" s="659"/>
      <c r="AD33" s="660">
        <v>12662</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97.4</v>
      </c>
      <c r="BN33" s="606"/>
      <c r="BO33" s="606"/>
      <c r="BP33" s="606"/>
      <c r="BQ33" s="669"/>
      <c r="BR33" s="682">
        <v>99.5</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20021459</v>
      </c>
      <c r="CS33" s="634"/>
      <c r="CT33" s="634"/>
      <c r="CU33" s="634"/>
      <c r="CV33" s="634"/>
      <c r="CW33" s="634"/>
      <c r="CX33" s="634"/>
      <c r="CY33" s="635"/>
      <c r="CZ33" s="624">
        <v>37.9</v>
      </c>
      <c r="DA33" s="636"/>
      <c r="DB33" s="636"/>
      <c r="DC33" s="637"/>
      <c r="DD33" s="627">
        <v>16508610</v>
      </c>
      <c r="DE33" s="634"/>
      <c r="DF33" s="634"/>
      <c r="DG33" s="634"/>
      <c r="DH33" s="634"/>
      <c r="DI33" s="634"/>
      <c r="DJ33" s="634"/>
      <c r="DK33" s="635"/>
      <c r="DL33" s="627">
        <v>9702957</v>
      </c>
      <c r="DM33" s="634"/>
      <c r="DN33" s="634"/>
      <c r="DO33" s="634"/>
      <c r="DP33" s="634"/>
      <c r="DQ33" s="634"/>
      <c r="DR33" s="634"/>
      <c r="DS33" s="634"/>
      <c r="DT33" s="634"/>
      <c r="DU33" s="634"/>
      <c r="DV33" s="635"/>
      <c r="DW33" s="624">
        <v>32.799999999999997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848728</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6069571</v>
      </c>
      <c r="CS34" s="622"/>
      <c r="CT34" s="622"/>
      <c r="CU34" s="622"/>
      <c r="CV34" s="622"/>
      <c r="CW34" s="622"/>
      <c r="CX34" s="622"/>
      <c r="CY34" s="623"/>
      <c r="CZ34" s="624">
        <v>11.5</v>
      </c>
      <c r="DA34" s="636"/>
      <c r="DB34" s="636"/>
      <c r="DC34" s="637"/>
      <c r="DD34" s="627">
        <v>4984241</v>
      </c>
      <c r="DE34" s="622"/>
      <c r="DF34" s="622"/>
      <c r="DG34" s="622"/>
      <c r="DH34" s="622"/>
      <c r="DI34" s="622"/>
      <c r="DJ34" s="622"/>
      <c r="DK34" s="623"/>
      <c r="DL34" s="627">
        <v>4168883</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1900796</v>
      </c>
      <c r="S35" s="622"/>
      <c r="T35" s="622"/>
      <c r="U35" s="622"/>
      <c r="V35" s="622"/>
      <c r="W35" s="622"/>
      <c r="X35" s="622"/>
      <c r="Y35" s="623"/>
      <c r="Z35" s="659">
        <v>3.4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667254</v>
      </c>
      <c r="CS35" s="634"/>
      <c r="CT35" s="634"/>
      <c r="CU35" s="634"/>
      <c r="CV35" s="634"/>
      <c r="CW35" s="634"/>
      <c r="CX35" s="634"/>
      <c r="CY35" s="635"/>
      <c r="CZ35" s="624">
        <v>1.3</v>
      </c>
      <c r="DA35" s="636"/>
      <c r="DB35" s="636"/>
      <c r="DC35" s="637"/>
      <c r="DD35" s="627">
        <v>476761</v>
      </c>
      <c r="DE35" s="634"/>
      <c r="DF35" s="634"/>
      <c r="DG35" s="634"/>
      <c r="DH35" s="634"/>
      <c r="DI35" s="634"/>
      <c r="DJ35" s="634"/>
      <c r="DK35" s="635"/>
      <c r="DL35" s="627">
        <v>476761</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4194399</v>
      </c>
      <c r="S36" s="622"/>
      <c r="T36" s="622"/>
      <c r="U36" s="622"/>
      <c r="V36" s="622"/>
      <c r="W36" s="622"/>
      <c r="X36" s="622"/>
      <c r="Y36" s="623"/>
      <c r="Z36" s="659">
        <v>7.5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6868137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126779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3945409</v>
      </c>
      <c r="CS36" s="622"/>
      <c r="CT36" s="622"/>
      <c r="CU36" s="622"/>
      <c r="CV36" s="622"/>
      <c r="CW36" s="622"/>
      <c r="CX36" s="622"/>
      <c r="CY36" s="623"/>
      <c r="CZ36" s="624">
        <v>7.5</v>
      </c>
      <c r="DA36" s="636"/>
      <c r="DB36" s="636"/>
      <c r="DC36" s="637"/>
      <c r="DD36" s="627">
        <v>3330372</v>
      </c>
      <c r="DE36" s="622"/>
      <c r="DF36" s="622"/>
      <c r="DG36" s="622"/>
      <c r="DH36" s="622"/>
      <c r="DI36" s="622"/>
      <c r="DJ36" s="622"/>
      <c r="DK36" s="623"/>
      <c r="DL36" s="627">
        <v>1287419</v>
      </c>
      <c r="DM36" s="622"/>
      <c r="DN36" s="622"/>
      <c r="DO36" s="622"/>
      <c r="DP36" s="622"/>
      <c r="DQ36" s="622"/>
      <c r="DR36" s="622"/>
      <c r="DS36" s="622"/>
      <c r="DT36" s="622"/>
      <c r="DU36" s="622"/>
      <c r="DV36" s="623"/>
      <c r="DW36" s="624">
        <v>4.3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1189051</v>
      </c>
      <c r="S37" s="622"/>
      <c r="T37" s="622"/>
      <c r="U37" s="622"/>
      <c r="V37" s="622"/>
      <c r="W37" s="622"/>
      <c r="X37" s="622"/>
      <c r="Y37" s="623"/>
      <c r="Z37" s="659">
        <v>2.1</v>
      </c>
      <c r="AA37" s="659"/>
      <c r="AB37" s="659"/>
      <c r="AC37" s="659"/>
      <c r="AD37" s="660">
        <v>4648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1590539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-86791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54337</v>
      </c>
      <c r="CS37" s="634"/>
      <c r="CT37" s="634"/>
      <c r="CU37" s="634"/>
      <c r="CV37" s="634"/>
      <c r="CW37" s="634"/>
      <c r="CX37" s="634"/>
      <c r="CY37" s="635"/>
      <c r="CZ37" s="624">
        <v>0.1</v>
      </c>
      <c r="DA37" s="636"/>
      <c r="DB37" s="636"/>
      <c r="DC37" s="637"/>
      <c r="DD37" s="627">
        <v>54337</v>
      </c>
      <c r="DE37" s="634"/>
      <c r="DF37" s="634"/>
      <c r="DG37" s="634"/>
      <c r="DH37" s="634"/>
      <c r="DI37" s="634"/>
      <c r="DJ37" s="634"/>
      <c r="DK37" s="635"/>
      <c r="DL37" s="627">
        <v>54337</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2420900</v>
      </c>
      <c r="S38" s="622"/>
      <c r="T38" s="622"/>
      <c r="U38" s="622"/>
      <c r="V38" s="622"/>
      <c r="W38" s="622"/>
      <c r="X38" s="622"/>
      <c r="Y38" s="623"/>
      <c r="Z38" s="659">
        <v>4.3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244805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13806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4959439</v>
      </c>
      <c r="CS38" s="622"/>
      <c r="CT38" s="622"/>
      <c r="CU38" s="622"/>
      <c r="CV38" s="622"/>
      <c r="CW38" s="622"/>
      <c r="CX38" s="622"/>
      <c r="CY38" s="623"/>
      <c r="CZ38" s="624">
        <v>9.4</v>
      </c>
      <c r="DA38" s="636"/>
      <c r="DB38" s="636"/>
      <c r="DC38" s="637"/>
      <c r="DD38" s="627">
        <v>3955446</v>
      </c>
      <c r="DE38" s="622"/>
      <c r="DF38" s="622"/>
      <c r="DG38" s="622"/>
      <c r="DH38" s="622"/>
      <c r="DI38" s="622"/>
      <c r="DJ38" s="622"/>
      <c r="DK38" s="623"/>
      <c r="DL38" s="627">
        <v>3575503</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89404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20515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3168781</v>
      </c>
      <c r="CS39" s="634"/>
      <c r="CT39" s="634"/>
      <c r="CU39" s="634"/>
      <c r="CV39" s="634"/>
      <c r="CW39" s="634"/>
      <c r="CX39" s="634"/>
      <c r="CY39" s="635"/>
      <c r="CZ39" s="624">
        <v>6</v>
      </c>
      <c r="DA39" s="636"/>
      <c r="DB39" s="636"/>
      <c r="DC39" s="637"/>
      <c r="DD39" s="627">
        <v>3154945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73354</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1211005</v>
      </c>
      <c r="CS40" s="622"/>
      <c r="CT40" s="622"/>
      <c r="CU40" s="622"/>
      <c r="CV40" s="622"/>
      <c r="CW40" s="622"/>
      <c r="CX40" s="622"/>
      <c r="CY40" s="623"/>
      <c r="CZ40" s="624">
        <v>2.2999999999999998</v>
      </c>
      <c r="DA40" s="636"/>
      <c r="DB40" s="636"/>
      <c r="DC40" s="637"/>
      <c r="DD40" s="627">
        <v>606845</v>
      </c>
      <c r="DE40" s="622"/>
      <c r="DF40" s="622"/>
      <c r="DG40" s="622"/>
      <c r="DH40" s="622"/>
      <c r="DI40" s="622"/>
      <c r="DJ40" s="622"/>
      <c r="DK40" s="623"/>
      <c r="DL40" s="627">
        <v>194391</v>
      </c>
      <c r="DM40" s="622"/>
      <c r="DN40" s="622"/>
      <c r="DO40" s="622"/>
      <c r="DP40" s="622"/>
      <c r="DQ40" s="622"/>
      <c r="DR40" s="622"/>
      <c r="DS40" s="622"/>
      <c r="DT40" s="622"/>
      <c r="DU40" s="622"/>
      <c r="DV40" s="623"/>
      <c r="DW40" s="624">
        <v>0.7</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55967346</v>
      </c>
      <c r="S41" s="646"/>
      <c r="T41" s="646"/>
      <c r="U41" s="646"/>
      <c r="V41" s="646"/>
      <c r="W41" s="646"/>
      <c r="X41" s="646"/>
      <c r="Y41" s="649"/>
      <c r="Z41" s="650">
        <v>100</v>
      </c>
      <c r="AA41" s="650"/>
      <c r="AB41" s="650"/>
      <c r="AC41" s="650"/>
      <c r="AD41" s="651">
        <v>29615135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1102838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3767197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417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6103999</v>
      </c>
      <c r="CS42" s="634"/>
      <c r="CT42" s="634"/>
      <c r="CU42" s="634"/>
      <c r="CV42" s="634"/>
      <c r="CW42" s="634"/>
      <c r="CX42" s="634"/>
      <c r="CY42" s="635"/>
      <c r="CZ42" s="624">
        <v>11.6</v>
      </c>
      <c r="DA42" s="636"/>
      <c r="DB42" s="636"/>
      <c r="DC42" s="637"/>
      <c r="DD42" s="627">
        <v>2021658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278199</v>
      </c>
      <c r="CS43" s="634"/>
      <c r="CT43" s="634"/>
      <c r="CU43" s="634"/>
      <c r="CV43" s="634"/>
      <c r="CW43" s="634"/>
      <c r="CX43" s="634"/>
      <c r="CY43" s="635"/>
      <c r="CZ43" s="624">
        <v>0.5</v>
      </c>
      <c r="DA43" s="636"/>
      <c r="DB43" s="636"/>
      <c r="DC43" s="637"/>
      <c r="DD43" s="627">
        <v>277690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6094665</v>
      </c>
      <c r="CS44" s="622"/>
      <c r="CT44" s="622"/>
      <c r="CU44" s="622"/>
      <c r="CV44" s="622"/>
      <c r="CW44" s="622"/>
      <c r="CX44" s="622"/>
      <c r="CY44" s="623"/>
      <c r="CZ44" s="624">
        <v>11.5</v>
      </c>
      <c r="DA44" s="625"/>
      <c r="DB44" s="625"/>
      <c r="DC44" s="626"/>
      <c r="DD44" s="627">
        <v>2014733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3200108</v>
      </c>
      <c r="CS45" s="634"/>
      <c r="CT45" s="634"/>
      <c r="CU45" s="634"/>
      <c r="CV45" s="634"/>
      <c r="CW45" s="634"/>
      <c r="CX45" s="634"/>
      <c r="CY45" s="635"/>
      <c r="CZ45" s="624">
        <v>6.1</v>
      </c>
      <c r="DA45" s="636"/>
      <c r="DB45" s="636"/>
      <c r="DC45" s="637"/>
      <c r="DD45" s="627">
        <v>466450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2156580</v>
      </c>
      <c r="CS46" s="622"/>
      <c r="CT46" s="622"/>
      <c r="CU46" s="622"/>
      <c r="CV46" s="622"/>
      <c r="CW46" s="622"/>
      <c r="CX46" s="622"/>
      <c r="CY46" s="623"/>
      <c r="CZ46" s="624">
        <v>4.0999999999999996</v>
      </c>
      <c r="DA46" s="625"/>
      <c r="DB46" s="625"/>
      <c r="DC46" s="626"/>
      <c r="DD46" s="627">
        <v>934306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9334</v>
      </c>
      <c r="CS47" s="634"/>
      <c r="CT47" s="634"/>
      <c r="CU47" s="634"/>
      <c r="CV47" s="634"/>
      <c r="CW47" s="634"/>
      <c r="CX47" s="634"/>
      <c r="CY47" s="635"/>
      <c r="CZ47" s="624">
        <v>0</v>
      </c>
      <c r="DA47" s="636"/>
      <c r="DB47" s="636"/>
      <c r="DC47" s="637"/>
      <c r="DD47" s="627">
        <v>6925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52798850</v>
      </c>
      <c r="CS49" s="606"/>
      <c r="CT49" s="606"/>
      <c r="CU49" s="606"/>
      <c r="CV49" s="606"/>
      <c r="CW49" s="606"/>
      <c r="CX49" s="606"/>
      <c r="CY49" s="607"/>
      <c r="CZ49" s="608">
        <v>100</v>
      </c>
      <c r="DA49" s="609"/>
      <c r="DB49" s="609"/>
      <c r="DC49" s="610"/>
      <c r="DD49" s="611">
        <v>36539447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Mm2ABJ3HVZ7gLyLeNtsF7FmHoYsgGvu7GdWAN3PG0YVeZJSLN/ng02IlhvIn7vdy4gk/Imtz+92t/wfHdNddw==" saltValue="3jQcB/Y7ejTLdwSvJt68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55902</v>
      </c>
      <c r="R7" s="1103"/>
      <c r="S7" s="1103"/>
      <c r="T7" s="1103"/>
      <c r="U7" s="1103"/>
      <c r="V7" s="1103">
        <v>52747</v>
      </c>
      <c r="W7" s="1103"/>
      <c r="X7" s="1103"/>
      <c r="Y7" s="1103"/>
      <c r="Z7" s="1103"/>
      <c r="AA7" s="1103">
        <v>3156</v>
      </c>
      <c r="AB7" s="1103"/>
      <c r="AC7" s="1103"/>
      <c r="AD7" s="1103"/>
      <c r="AE7" s="1104"/>
      <c r="AF7" s="1105">
        <v>2956</v>
      </c>
      <c r="AG7" s="1106"/>
      <c r="AH7" s="1106"/>
      <c r="AI7" s="1106"/>
      <c r="AJ7" s="1107"/>
      <c r="AK7" s="1108">
        <v>1755</v>
      </c>
      <c r="AL7" s="1109"/>
      <c r="AM7" s="1109"/>
      <c r="AN7" s="1109"/>
      <c r="AO7" s="1109"/>
      <c r="AP7" s="1109">
        <v>58036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-1</v>
      </c>
      <c r="CI7" s="1097"/>
      <c r="CJ7" s="1097"/>
      <c r="CK7" s="1097"/>
      <c r="CL7" s="1098"/>
      <c r="CM7" s="1096">
        <v>28</v>
      </c>
      <c r="CN7" s="1097"/>
      <c r="CO7" s="1097"/>
      <c r="CP7" s="1097"/>
      <c r="CQ7" s="1098"/>
      <c r="CR7" s="1096">
        <v>10</v>
      </c>
      <c r="CS7" s="1097"/>
      <c r="CT7" s="1097"/>
      <c r="CU7" s="1097"/>
      <c r="CV7" s="1098"/>
      <c r="CW7" s="1096" t="s">
        <v>553</v>
      </c>
      <c r="CX7" s="1097"/>
      <c r="CY7" s="1097"/>
      <c r="CZ7" s="1097"/>
      <c r="DA7" s="1098"/>
      <c r="DB7" s="1096" t="s">
        <v>553</v>
      </c>
      <c r="DC7" s="1097"/>
      <c r="DD7" s="1097"/>
      <c r="DE7" s="1097"/>
      <c r="DF7" s="1098"/>
      <c r="DG7" s="1096" t="s">
        <v>553</v>
      </c>
      <c r="DH7" s="1097"/>
      <c r="DI7" s="1097"/>
      <c r="DJ7" s="1097"/>
      <c r="DK7" s="1098"/>
      <c r="DL7" s="1096" t="s">
        <v>553</v>
      </c>
      <c r="DM7" s="1097"/>
      <c r="DN7" s="1097"/>
      <c r="DO7" s="1097"/>
      <c r="DP7" s="1098"/>
      <c r="DQ7" s="1096" t="s">
        <v>553</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88</v>
      </c>
      <c r="R8" s="1039"/>
      <c r="S8" s="1039"/>
      <c r="T8" s="1039"/>
      <c r="U8" s="1039"/>
      <c r="V8" s="1039">
        <v>88</v>
      </c>
      <c r="W8" s="1039"/>
      <c r="X8" s="1039"/>
      <c r="Y8" s="1039"/>
      <c r="Z8" s="1039"/>
      <c r="AA8" s="1039" t="s">
        <v>553</v>
      </c>
      <c r="AB8" s="1039"/>
      <c r="AC8" s="1039"/>
      <c r="AD8" s="1039"/>
      <c r="AE8" s="1040"/>
      <c r="AF8" s="1035" t="s">
        <v>122</v>
      </c>
      <c r="AG8" s="1036"/>
      <c r="AH8" s="1036"/>
      <c r="AI8" s="1036"/>
      <c r="AJ8" s="1037"/>
      <c r="AK8" s="1080">
        <v>63</v>
      </c>
      <c r="AL8" s="1081"/>
      <c r="AM8" s="1081"/>
      <c r="AN8" s="1081"/>
      <c r="AO8" s="1081"/>
      <c r="AP8" s="1081">
        <v>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555</v>
      </c>
      <c r="BT8" s="993"/>
      <c r="BU8" s="993"/>
      <c r="BV8" s="993"/>
      <c r="BW8" s="993"/>
      <c r="BX8" s="993"/>
      <c r="BY8" s="993"/>
      <c r="BZ8" s="993"/>
      <c r="CA8" s="993"/>
      <c r="CB8" s="993"/>
      <c r="CC8" s="993"/>
      <c r="CD8" s="993"/>
      <c r="CE8" s="993"/>
      <c r="CF8" s="993"/>
      <c r="CG8" s="1014"/>
      <c r="CH8" s="989">
        <v>0</v>
      </c>
      <c r="CI8" s="990"/>
      <c r="CJ8" s="990"/>
      <c r="CK8" s="990"/>
      <c r="CL8" s="991"/>
      <c r="CM8" s="989">
        <v>99</v>
      </c>
      <c r="CN8" s="990"/>
      <c r="CO8" s="990"/>
      <c r="CP8" s="990"/>
      <c r="CQ8" s="991"/>
      <c r="CR8" s="989">
        <v>25</v>
      </c>
      <c r="CS8" s="990"/>
      <c r="CT8" s="990"/>
      <c r="CU8" s="990"/>
      <c r="CV8" s="991"/>
      <c r="CW8" s="989">
        <v>1</v>
      </c>
      <c r="CX8" s="990"/>
      <c r="CY8" s="990"/>
      <c r="CZ8" s="990"/>
      <c r="DA8" s="991"/>
      <c r="DB8" s="989" t="s">
        <v>553</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21</v>
      </c>
      <c r="R9" s="1039"/>
      <c r="S9" s="1039"/>
      <c r="T9" s="1039"/>
      <c r="U9" s="1039"/>
      <c r="V9" s="1039">
        <v>8</v>
      </c>
      <c r="W9" s="1039"/>
      <c r="X9" s="1039"/>
      <c r="Y9" s="1039"/>
      <c r="Z9" s="1039"/>
      <c r="AA9" s="1039">
        <v>13</v>
      </c>
      <c r="AB9" s="1039"/>
      <c r="AC9" s="1039"/>
      <c r="AD9" s="1039"/>
      <c r="AE9" s="1040"/>
      <c r="AF9" s="1035">
        <v>13</v>
      </c>
      <c r="AG9" s="1036"/>
      <c r="AH9" s="1036"/>
      <c r="AI9" s="1036"/>
      <c r="AJ9" s="1037"/>
      <c r="AK9" s="1080" t="s">
        <v>553</v>
      </c>
      <c r="AL9" s="1081"/>
      <c r="AM9" s="1081"/>
      <c r="AN9" s="1081"/>
      <c r="AO9" s="1081"/>
      <c r="AP9" s="1081" t="s">
        <v>553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0</v>
      </c>
      <c r="CI9" s="990"/>
      <c r="CJ9" s="990"/>
      <c r="CK9" s="990"/>
      <c r="CL9" s="991"/>
      <c r="CM9" s="989">
        <v>108</v>
      </c>
      <c r="CN9" s="990"/>
      <c r="CO9" s="990"/>
      <c r="CP9" s="990"/>
      <c r="CQ9" s="991"/>
      <c r="CR9" s="989">
        <v>5</v>
      </c>
      <c r="CS9" s="990"/>
      <c r="CT9" s="990"/>
      <c r="CU9" s="990"/>
      <c r="CV9" s="991"/>
      <c r="CW9" s="989" t="s">
        <v>553</v>
      </c>
      <c r="CX9" s="990"/>
      <c r="CY9" s="990"/>
      <c r="CZ9" s="990"/>
      <c r="DA9" s="991"/>
      <c r="DB9" s="989">
        <v>23</v>
      </c>
      <c r="DC9" s="990"/>
      <c r="DD9" s="990"/>
      <c r="DE9" s="990"/>
      <c r="DF9" s="991"/>
      <c r="DG9" s="989" t="s">
        <v>553</v>
      </c>
      <c r="DH9" s="990"/>
      <c r="DI9" s="990"/>
      <c r="DJ9" s="990"/>
      <c r="DK9" s="991"/>
      <c r="DL9" s="989" t="s">
        <v>553</v>
      </c>
      <c r="DM9" s="990"/>
      <c r="DN9" s="990"/>
      <c r="DO9" s="990"/>
      <c r="DP9" s="991"/>
      <c r="DQ9" s="989">
        <v>21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557</v>
      </c>
      <c r="BT10" s="993"/>
      <c r="BU10" s="993"/>
      <c r="BV10" s="993"/>
      <c r="BW10" s="993"/>
      <c r="BX10" s="993"/>
      <c r="BY10" s="993"/>
      <c r="BZ10" s="993"/>
      <c r="CA10" s="993"/>
      <c r="CB10" s="993"/>
      <c r="CC10" s="993"/>
      <c r="CD10" s="993"/>
      <c r="CE10" s="993"/>
      <c r="CF10" s="993"/>
      <c r="CG10" s="1014"/>
      <c r="CH10" s="989">
        <v>-1</v>
      </c>
      <c r="CI10" s="990"/>
      <c r="CJ10" s="990"/>
      <c r="CK10" s="990"/>
      <c r="CL10" s="991"/>
      <c r="CM10" s="989">
        <v>198</v>
      </c>
      <c r="CN10" s="990"/>
      <c r="CO10" s="990"/>
      <c r="CP10" s="990"/>
      <c r="CQ10" s="991"/>
      <c r="CR10" s="989">
        <v>250</v>
      </c>
      <c r="CS10" s="990"/>
      <c r="CT10" s="990"/>
      <c r="CU10" s="990"/>
      <c r="CV10" s="991"/>
      <c r="CW10" s="989" t="s">
        <v>553</v>
      </c>
      <c r="CX10" s="990"/>
      <c r="CY10" s="990"/>
      <c r="CZ10" s="990"/>
      <c r="DA10" s="991"/>
      <c r="DB10" s="989" t="s">
        <v>553</v>
      </c>
      <c r="DC10" s="990"/>
      <c r="DD10" s="990"/>
      <c r="DE10" s="990"/>
      <c r="DF10" s="991"/>
      <c r="DG10" s="989" t="s">
        <v>553</v>
      </c>
      <c r="DH10" s="990"/>
      <c r="DI10" s="990"/>
      <c r="DJ10" s="990"/>
      <c r="DK10" s="991"/>
      <c r="DL10" s="989" t="s">
        <v>553</v>
      </c>
      <c r="DM10" s="990"/>
      <c r="DN10" s="990"/>
      <c r="DO10" s="990"/>
      <c r="DP10" s="991"/>
      <c r="DQ10" s="989" t="s">
        <v>553</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558</v>
      </c>
      <c r="BT11" s="993"/>
      <c r="BU11" s="993"/>
      <c r="BV11" s="993"/>
      <c r="BW11" s="993"/>
      <c r="BX11" s="993"/>
      <c r="BY11" s="993"/>
      <c r="BZ11" s="993"/>
      <c r="CA11" s="993"/>
      <c r="CB11" s="993"/>
      <c r="CC11" s="993"/>
      <c r="CD11" s="993"/>
      <c r="CE11" s="993"/>
      <c r="CF11" s="993"/>
      <c r="CG11" s="1014"/>
      <c r="CH11" s="989">
        <v>-3</v>
      </c>
      <c r="CI11" s="990"/>
      <c r="CJ11" s="990"/>
      <c r="CK11" s="990"/>
      <c r="CL11" s="991"/>
      <c r="CM11" s="989">
        <v>30</v>
      </c>
      <c r="CN11" s="990"/>
      <c r="CO11" s="990"/>
      <c r="CP11" s="990"/>
      <c r="CQ11" s="991"/>
      <c r="CR11" s="989">
        <v>5</v>
      </c>
      <c r="CS11" s="990"/>
      <c r="CT11" s="990"/>
      <c r="CU11" s="990"/>
      <c r="CV11" s="991"/>
      <c r="CW11" s="989" t="s">
        <v>553</v>
      </c>
      <c r="CX11" s="990"/>
      <c r="CY11" s="990"/>
      <c r="CZ11" s="990"/>
      <c r="DA11" s="991"/>
      <c r="DB11" s="989" t="s">
        <v>553</v>
      </c>
      <c r="DC11" s="990"/>
      <c r="DD11" s="990"/>
      <c r="DE11" s="990"/>
      <c r="DF11" s="991"/>
      <c r="DG11" s="989" t="s">
        <v>553</v>
      </c>
      <c r="DH11" s="990"/>
      <c r="DI11" s="990"/>
      <c r="DJ11" s="990"/>
      <c r="DK11" s="991"/>
      <c r="DL11" s="989" t="s">
        <v>553</v>
      </c>
      <c r="DM11" s="990"/>
      <c r="DN11" s="990"/>
      <c r="DO11" s="990"/>
      <c r="DP11" s="991"/>
      <c r="DQ11" s="989" t="s">
        <v>553</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55967</v>
      </c>
      <c r="R23" s="1061"/>
      <c r="S23" s="1061"/>
      <c r="T23" s="1061"/>
      <c r="U23" s="1061"/>
      <c r="V23" s="1061">
        <v>52799</v>
      </c>
      <c r="W23" s="1061"/>
      <c r="X23" s="1061"/>
      <c r="Y23" s="1061"/>
      <c r="Z23" s="1061"/>
      <c r="AA23" s="1061">
        <v>3168</v>
      </c>
      <c r="AB23" s="1061"/>
      <c r="AC23" s="1061"/>
      <c r="AD23" s="1061"/>
      <c r="AE23" s="1068"/>
      <c r="AF23" s="1069">
        <v>2969</v>
      </c>
      <c r="AG23" s="1061"/>
      <c r="AH23" s="1061"/>
      <c r="AI23" s="1061"/>
      <c r="AJ23" s="1070"/>
      <c r="AK23" s="1071"/>
      <c r="AL23" s="1072"/>
      <c r="AM23" s="1072"/>
      <c r="AN23" s="1072"/>
      <c r="AO23" s="1072"/>
      <c r="AP23" s="1061">
        <v>58039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12033</v>
      </c>
      <c r="R28" s="1051"/>
      <c r="S28" s="1051"/>
      <c r="T28" s="1051"/>
      <c r="U28" s="1051"/>
      <c r="V28" s="1051">
        <v>11906</v>
      </c>
      <c r="W28" s="1051"/>
      <c r="X28" s="1051"/>
      <c r="Y28" s="1051"/>
      <c r="Z28" s="1051"/>
      <c r="AA28" s="1051">
        <v>127</v>
      </c>
      <c r="AB28" s="1051"/>
      <c r="AC28" s="1051"/>
      <c r="AD28" s="1051"/>
      <c r="AE28" s="1052"/>
      <c r="AF28" s="1053">
        <v>127</v>
      </c>
      <c r="AG28" s="1051"/>
      <c r="AH28" s="1051"/>
      <c r="AI28" s="1051"/>
      <c r="AJ28" s="1054"/>
      <c r="AK28" s="1042">
        <v>1259</v>
      </c>
      <c r="AL28" s="1043"/>
      <c r="AM28" s="1043"/>
      <c r="AN28" s="1043"/>
      <c r="AO28" s="1043"/>
      <c r="AP28" s="1043" t="s">
        <v>553</v>
      </c>
      <c r="AQ28" s="1043"/>
      <c r="AR28" s="1043"/>
      <c r="AS28" s="1043"/>
      <c r="AT28" s="1043"/>
      <c r="AU28" s="1043" t="s">
        <v>553</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11971</v>
      </c>
      <c r="R29" s="1039"/>
      <c r="S29" s="1039"/>
      <c r="T29" s="1039"/>
      <c r="U29" s="1039"/>
      <c r="V29" s="1039">
        <v>11844</v>
      </c>
      <c r="W29" s="1039"/>
      <c r="X29" s="1039"/>
      <c r="Y29" s="1039"/>
      <c r="Z29" s="1039"/>
      <c r="AA29" s="1039">
        <v>127</v>
      </c>
      <c r="AB29" s="1039"/>
      <c r="AC29" s="1039"/>
      <c r="AD29" s="1039"/>
      <c r="AE29" s="1040"/>
      <c r="AF29" s="1035">
        <v>127</v>
      </c>
      <c r="AG29" s="1036"/>
      <c r="AH29" s="1036"/>
      <c r="AI29" s="1036"/>
      <c r="AJ29" s="1037"/>
      <c r="AK29" s="980">
        <v>1809</v>
      </c>
      <c r="AL29" s="971"/>
      <c r="AM29" s="971"/>
      <c r="AN29" s="971"/>
      <c r="AO29" s="971"/>
      <c r="AP29" s="971" t="s">
        <v>553</v>
      </c>
      <c r="AQ29" s="971"/>
      <c r="AR29" s="971"/>
      <c r="AS29" s="971"/>
      <c r="AT29" s="971"/>
      <c r="AU29" s="971" t="s">
        <v>553</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1699</v>
      </c>
      <c r="R30" s="1039"/>
      <c r="S30" s="1039"/>
      <c r="T30" s="1039"/>
      <c r="U30" s="1039"/>
      <c r="V30" s="1039">
        <v>1661</v>
      </c>
      <c r="W30" s="1039"/>
      <c r="X30" s="1039"/>
      <c r="Y30" s="1039"/>
      <c r="Z30" s="1039"/>
      <c r="AA30" s="1039">
        <v>38</v>
      </c>
      <c r="AB30" s="1039"/>
      <c r="AC30" s="1039"/>
      <c r="AD30" s="1039"/>
      <c r="AE30" s="1040"/>
      <c r="AF30" s="1035">
        <v>38</v>
      </c>
      <c r="AG30" s="1036"/>
      <c r="AH30" s="1036"/>
      <c r="AI30" s="1036"/>
      <c r="AJ30" s="1037"/>
      <c r="AK30" s="980">
        <v>549</v>
      </c>
      <c r="AL30" s="971"/>
      <c r="AM30" s="971"/>
      <c r="AN30" s="971"/>
      <c r="AO30" s="971"/>
      <c r="AP30" s="971" t="s">
        <v>553</v>
      </c>
      <c r="AQ30" s="971"/>
      <c r="AR30" s="971"/>
      <c r="AS30" s="971"/>
      <c r="AT30" s="971"/>
      <c r="AU30" s="971" t="s">
        <v>553</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995</v>
      </c>
      <c r="R31" s="1039"/>
      <c r="S31" s="1039"/>
      <c r="T31" s="1039"/>
      <c r="U31" s="1039"/>
      <c r="V31" s="1039">
        <v>898</v>
      </c>
      <c r="W31" s="1039"/>
      <c r="X31" s="1039"/>
      <c r="Y31" s="1039"/>
      <c r="Z31" s="1039"/>
      <c r="AA31" s="1039">
        <v>98</v>
      </c>
      <c r="AB31" s="1039"/>
      <c r="AC31" s="1039"/>
      <c r="AD31" s="1039"/>
      <c r="AE31" s="1040"/>
      <c r="AF31" s="1035">
        <v>1343</v>
      </c>
      <c r="AG31" s="1036"/>
      <c r="AH31" s="1036"/>
      <c r="AI31" s="1036"/>
      <c r="AJ31" s="1037"/>
      <c r="AK31" s="980">
        <v>73</v>
      </c>
      <c r="AL31" s="971"/>
      <c r="AM31" s="971"/>
      <c r="AN31" s="971"/>
      <c r="AO31" s="971"/>
      <c r="AP31" s="971">
        <v>4911</v>
      </c>
      <c r="AQ31" s="971"/>
      <c r="AR31" s="971"/>
      <c r="AS31" s="971"/>
      <c r="AT31" s="971"/>
      <c r="AU31" s="971">
        <v>678</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139</v>
      </c>
      <c r="R32" s="1039"/>
      <c r="S32" s="1039"/>
      <c r="T32" s="1039"/>
      <c r="U32" s="1039"/>
      <c r="V32" s="1039">
        <v>184</v>
      </c>
      <c r="W32" s="1039"/>
      <c r="X32" s="1039"/>
      <c r="Y32" s="1039"/>
      <c r="Z32" s="1039"/>
      <c r="AA32" s="1039">
        <v>-45</v>
      </c>
      <c r="AB32" s="1039"/>
      <c r="AC32" s="1039"/>
      <c r="AD32" s="1039"/>
      <c r="AE32" s="1040"/>
      <c r="AF32" s="1035">
        <v>9</v>
      </c>
      <c r="AG32" s="1036"/>
      <c r="AH32" s="1036"/>
      <c r="AI32" s="1036"/>
      <c r="AJ32" s="1037"/>
      <c r="AK32" s="980">
        <v>245</v>
      </c>
      <c r="AL32" s="971"/>
      <c r="AM32" s="971"/>
      <c r="AN32" s="971"/>
      <c r="AO32" s="971"/>
      <c r="AP32" s="971">
        <v>584</v>
      </c>
      <c r="AQ32" s="971"/>
      <c r="AR32" s="971"/>
      <c r="AS32" s="971"/>
      <c r="AT32" s="971"/>
      <c r="AU32" s="971">
        <v>575</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2340</v>
      </c>
      <c r="R33" s="1039"/>
      <c r="S33" s="1039"/>
      <c r="T33" s="1039"/>
      <c r="U33" s="1039"/>
      <c r="V33" s="1039">
        <v>2373</v>
      </c>
      <c r="W33" s="1039"/>
      <c r="X33" s="1039"/>
      <c r="Y33" s="1039"/>
      <c r="Z33" s="1039"/>
      <c r="AA33" s="1039">
        <v>-33</v>
      </c>
      <c r="AB33" s="1039"/>
      <c r="AC33" s="1039"/>
      <c r="AD33" s="1039"/>
      <c r="AE33" s="1040"/>
      <c r="AF33" s="1035">
        <v>259</v>
      </c>
      <c r="AG33" s="1036"/>
      <c r="AH33" s="1036"/>
      <c r="AI33" s="1036"/>
      <c r="AJ33" s="1037"/>
      <c r="AK33" s="980">
        <v>1591</v>
      </c>
      <c r="AL33" s="971"/>
      <c r="AM33" s="971"/>
      <c r="AN33" s="971"/>
      <c r="AO33" s="971"/>
      <c r="AP33" s="971">
        <v>17325</v>
      </c>
      <c r="AQ33" s="971"/>
      <c r="AR33" s="971"/>
      <c r="AS33" s="971"/>
      <c r="AT33" s="971"/>
      <c r="AU33" s="971">
        <v>11937</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7</v>
      </c>
      <c r="R34" s="1039"/>
      <c r="S34" s="1039"/>
      <c r="T34" s="1039"/>
      <c r="U34" s="1039"/>
      <c r="V34" s="1039">
        <v>7</v>
      </c>
      <c r="W34" s="1039"/>
      <c r="X34" s="1039"/>
      <c r="Y34" s="1039"/>
      <c r="Z34" s="1039"/>
      <c r="AA34" s="1039" t="s">
        <v>553</v>
      </c>
      <c r="AB34" s="1039"/>
      <c r="AC34" s="1039"/>
      <c r="AD34" s="1039"/>
      <c r="AE34" s="1040"/>
      <c r="AF34" s="1035" t="s">
        <v>122</v>
      </c>
      <c r="AG34" s="1036"/>
      <c r="AH34" s="1036"/>
      <c r="AI34" s="1036"/>
      <c r="AJ34" s="1037"/>
      <c r="AK34" s="980">
        <v>2</v>
      </c>
      <c r="AL34" s="971"/>
      <c r="AM34" s="971"/>
      <c r="AN34" s="971"/>
      <c r="AO34" s="971"/>
      <c r="AP34" s="971" t="s">
        <v>553</v>
      </c>
      <c r="AQ34" s="971"/>
      <c r="AR34" s="971"/>
      <c r="AS34" s="971"/>
      <c r="AT34" s="971"/>
      <c r="AU34" s="971" t="s">
        <v>553</v>
      </c>
      <c r="AV34" s="971"/>
      <c r="AW34" s="971"/>
      <c r="AX34" s="971"/>
      <c r="AY34" s="971"/>
      <c r="AZ34" s="1041"/>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399</v>
      </c>
      <c r="C35" s="1031"/>
      <c r="D35" s="1031"/>
      <c r="E35" s="1031"/>
      <c r="F35" s="1031"/>
      <c r="G35" s="1031"/>
      <c r="H35" s="1031"/>
      <c r="I35" s="1031"/>
      <c r="J35" s="1031"/>
      <c r="K35" s="1031"/>
      <c r="L35" s="1031"/>
      <c r="M35" s="1031"/>
      <c r="N35" s="1031"/>
      <c r="O35" s="1031"/>
      <c r="P35" s="1032"/>
      <c r="Q35" s="1038">
        <v>17</v>
      </c>
      <c r="R35" s="1039"/>
      <c r="S35" s="1039"/>
      <c r="T35" s="1039"/>
      <c r="U35" s="1039"/>
      <c r="V35" s="1039">
        <v>17</v>
      </c>
      <c r="W35" s="1039"/>
      <c r="X35" s="1039"/>
      <c r="Y35" s="1039"/>
      <c r="Z35" s="1039"/>
      <c r="AA35" s="1039" t="s">
        <v>553</v>
      </c>
      <c r="AB35" s="1039"/>
      <c r="AC35" s="1039"/>
      <c r="AD35" s="1039"/>
      <c r="AE35" s="1040"/>
      <c r="AF35" s="1035" t="s">
        <v>122</v>
      </c>
      <c r="AG35" s="1036"/>
      <c r="AH35" s="1036"/>
      <c r="AI35" s="1036"/>
      <c r="AJ35" s="1037"/>
      <c r="AK35" s="980">
        <v>16</v>
      </c>
      <c r="AL35" s="971"/>
      <c r="AM35" s="971"/>
      <c r="AN35" s="971"/>
      <c r="AO35" s="971"/>
      <c r="AP35" s="971" t="s">
        <v>553</v>
      </c>
      <c r="AQ35" s="971"/>
      <c r="AR35" s="971"/>
      <c r="AS35" s="971"/>
      <c r="AT35" s="971"/>
      <c r="AU35" s="971" t="s">
        <v>553</v>
      </c>
      <c r="AV35" s="971"/>
      <c r="AW35" s="971"/>
      <c r="AX35" s="971"/>
      <c r="AY35" s="971"/>
      <c r="AZ35" s="1041"/>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74</v>
      </c>
      <c r="R36" s="1039"/>
      <c r="S36" s="1039"/>
      <c r="T36" s="1039"/>
      <c r="U36" s="1039"/>
      <c r="V36" s="1039">
        <v>74</v>
      </c>
      <c r="W36" s="1039"/>
      <c r="X36" s="1039"/>
      <c r="Y36" s="1039"/>
      <c r="Z36" s="1039"/>
      <c r="AA36" s="1039" t="s">
        <v>553</v>
      </c>
      <c r="AB36" s="1039"/>
      <c r="AC36" s="1039"/>
      <c r="AD36" s="1039"/>
      <c r="AE36" s="1040"/>
      <c r="AF36" s="1035" t="s">
        <v>122</v>
      </c>
      <c r="AG36" s="1036"/>
      <c r="AH36" s="1036"/>
      <c r="AI36" s="1036"/>
      <c r="AJ36" s="1037"/>
      <c r="AK36" s="980">
        <v>73</v>
      </c>
      <c r="AL36" s="971"/>
      <c r="AM36" s="971"/>
      <c r="AN36" s="971"/>
      <c r="AO36" s="971"/>
      <c r="AP36" s="971">
        <v>116</v>
      </c>
      <c r="AQ36" s="971"/>
      <c r="AR36" s="971"/>
      <c r="AS36" s="971"/>
      <c r="AT36" s="971"/>
      <c r="AU36" s="971">
        <v>112</v>
      </c>
      <c r="AV36" s="971"/>
      <c r="AW36" s="971"/>
      <c r="AX36" s="971"/>
      <c r="AY36" s="971"/>
      <c r="AZ36" s="1041"/>
      <c r="BA36" s="1041"/>
      <c r="BB36" s="1041"/>
      <c r="BC36" s="1041"/>
      <c r="BD36" s="1041"/>
      <c r="BE36" s="972" t="s">
        <v>398</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1903</v>
      </c>
      <c r="AG63" s="959"/>
      <c r="AH63" s="959"/>
      <c r="AI63" s="959"/>
      <c r="AJ63" s="1022"/>
      <c r="AK63" s="1023"/>
      <c r="AL63" s="963"/>
      <c r="AM63" s="963"/>
      <c r="AN63" s="963"/>
      <c r="AO63" s="963"/>
      <c r="AP63" s="959">
        <v>22936</v>
      </c>
      <c r="AQ63" s="959"/>
      <c r="AR63" s="959"/>
      <c r="AS63" s="959"/>
      <c r="AT63" s="959"/>
      <c r="AU63" s="959">
        <v>13301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564</v>
      </c>
      <c r="C68" s="986"/>
      <c r="D68" s="986"/>
      <c r="E68" s="986"/>
      <c r="F68" s="986"/>
      <c r="G68" s="986"/>
      <c r="H68" s="986"/>
      <c r="I68" s="986"/>
      <c r="J68" s="986"/>
      <c r="K68" s="986"/>
      <c r="L68" s="986"/>
      <c r="M68" s="986"/>
      <c r="N68" s="986"/>
      <c r="O68" s="986"/>
      <c r="P68" s="987"/>
      <c r="Q68" s="988">
        <v>540</v>
      </c>
      <c r="R68" s="982"/>
      <c r="S68" s="982"/>
      <c r="T68" s="982"/>
      <c r="U68" s="982"/>
      <c r="V68" s="982">
        <v>538</v>
      </c>
      <c r="W68" s="982"/>
      <c r="X68" s="982"/>
      <c r="Y68" s="982"/>
      <c r="Z68" s="982"/>
      <c r="AA68" s="982">
        <v>2</v>
      </c>
      <c r="AB68" s="982"/>
      <c r="AC68" s="982"/>
      <c r="AD68" s="982"/>
      <c r="AE68" s="982"/>
      <c r="AF68" s="982">
        <v>2</v>
      </c>
      <c r="AG68" s="982"/>
      <c r="AH68" s="982"/>
      <c r="AI68" s="982"/>
      <c r="AJ68" s="982"/>
      <c r="AK68" s="982" t="s">
        <v>553</v>
      </c>
      <c r="AL68" s="982"/>
      <c r="AM68" s="982"/>
      <c r="AN68" s="982"/>
      <c r="AO68" s="982"/>
      <c r="AP68" s="982" t="s">
        <v>553</v>
      </c>
      <c r="AQ68" s="982"/>
      <c r="AR68" s="982"/>
      <c r="AS68" s="982"/>
      <c r="AT68" s="982"/>
      <c r="AU68" s="982" t="s">
        <v>553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565</v>
      </c>
      <c r="C69" s="975"/>
      <c r="D69" s="975"/>
      <c r="E69" s="975"/>
      <c r="F69" s="975"/>
      <c r="G69" s="975"/>
      <c r="H69" s="975"/>
      <c r="I69" s="975"/>
      <c r="J69" s="975"/>
      <c r="K69" s="975"/>
      <c r="L69" s="975"/>
      <c r="M69" s="975"/>
      <c r="N69" s="975"/>
      <c r="O69" s="975"/>
      <c r="P69" s="976"/>
      <c r="Q69" s="977">
        <v>152</v>
      </c>
      <c r="R69" s="971"/>
      <c r="S69" s="971"/>
      <c r="T69" s="971"/>
      <c r="U69" s="971"/>
      <c r="V69" s="971">
        <v>97</v>
      </c>
      <c r="W69" s="971"/>
      <c r="X69" s="971"/>
      <c r="Y69" s="971"/>
      <c r="Z69" s="971"/>
      <c r="AA69" s="971">
        <v>55</v>
      </c>
      <c r="AB69" s="971"/>
      <c r="AC69" s="971"/>
      <c r="AD69" s="971"/>
      <c r="AE69" s="971"/>
      <c r="AF69" s="971">
        <v>55</v>
      </c>
      <c r="AG69" s="971"/>
      <c r="AH69" s="971"/>
      <c r="AI69" s="971"/>
      <c r="AJ69" s="971"/>
      <c r="AK69" s="971" t="s">
        <v>553</v>
      </c>
      <c r="AL69" s="971"/>
      <c r="AM69" s="971"/>
      <c r="AN69" s="971"/>
      <c r="AO69" s="971"/>
      <c r="AP69" s="971" t="s">
        <v>553</v>
      </c>
      <c r="AQ69" s="971"/>
      <c r="AR69" s="971"/>
      <c r="AS69" s="971"/>
      <c r="AT69" s="971"/>
      <c r="AU69" s="971" t="s">
        <v>553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566</v>
      </c>
      <c r="C70" s="975"/>
      <c r="D70" s="975"/>
      <c r="E70" s="975"/>
      <c r="F70" s="975"/>
      <c r="G70" s="975"/>
      <c r="H70" s="975"/>
      <c r="I70" s="975"/>
      <c r="J70" s="975"/>
      <c r="K70" s="975"/>
      <c r="L70" s="975"/>
      <c r="M70" s="975"/>
      <c r="N70" s="975"/>
      <c r="O70" s="975"/>
      <c r="P70" s="976"/>
      <c r="Q70" s="977">
        <v>88</v>
      </c>
      <c r="R70" s="971"/>
      <c r="S70" s="971"/>
      <c r="T70" s="971"/>
      <c r="U70" s="971"/>
      <c r="V70" s="971">
        <v>69</v>
      </c>
      <c r="W70" s="971"/>
      <c r="X70" s="971"/>
      <c r="Y70" s="971"/>
      <c r="Z70" s="971"/>
      <c r="AA70" s="971">
        <v>19</v>
      </c>
      <c r="AB70" s="971"/>
      <c r="AC70" s="971"/>
      <c r="AD70" s="971"/>
      <c r="AE70" s="971"/>
      <c r="AF70" s="971">
        <v>19</v>
      </c>
      <c r="AG70" s="971"/>
      <c r="AH70" s="971"/>
      <c r="AI70" s="971"/>
      <c r="AJ70" s="971"/>
      <c r="AK70" s="971" t="s">
        <v>553</v>
      </c>
      <c r="AL70" s="971"/>
      <c r="AM70" s="971"/>
      <c r="AN70" s="971"/>
      <c r="AO70" s="971"/>
      <c r="AP70" s="971" t="s">
        <v>553</v>
      </c>
      <c r="AQ70" s="971"/>
      <c r="AR70" s="971"/>
      <c r="AS70" s="971"/>
      <c r="AT70" s="971"/>
      <c r="AU70" s="971" t="s">
        <v>553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567</v>
      </c>
      <c r="C71" s="975"/>
      <c r="D71" s="975"/>
      <c r="E71" s="975"/>
      <c r="F71" s="975"/>
      <c r="G71" s="975"/>
      <c r="H71" s="975"/>
      <c r="I71" s="975"/>
      <c r="J71" s="975"/>
      <c r="K71" s="975"/>
      <c r="L71" s="975"/>
      <c r="M71" s="975"/>
      <c r="N71" s="975"/>
      <c r="O71" s="975"/>
      <c r="P71" s="976"/>
      <c r="Q71" s="977">
        <v>230159</v>
      </c>
      <c r="R71" s="971"/>
      <c r="S71" s="971"/>
      <c r="T71" s="971"/>
      <c r="U71" s="971"/>
      <c r="V71" s="971">
        <v>223900</v>
      </c>
      <c r="W71" s="971"/>
      <c r="X71" s="971"/>
      <c r="Y71" s="971"/>
      <c r="Z71" s="971"/>
      <c r="AA71" s="971">
        <v>6259</v>
      </c>
      <c r="AB71" s="971"/>
      <c r="AC71" s="971"/>
      <c r="AD71" s="971"/>
      <c r="AE71" s="971"/>
      <c r="AF71" s="971">
        <v>6259</v>
      </c>
      <c r="AG71" s="971"/>
      <c r="AH71" s="971"/>
      <c r="AI71" s="971"/>
      <c r="AJ71" s="971"/>
      <c r="AK71" s="971" t="s">
        <v>553</v>
      </c>
      <c r="AL71" s="971"/>
      <c r="AM71" s="971"/>
      <c r="AN71" s="971"/>
      <c r="AO71" s="971"/>
      <c r="AP71" s="971" t="s">
        <v>553</v>
      </c>
      <c r="AQ71" s="971"/>
      <c r="AR71" s="971"/>
      <c r="AS71" s="971"/>
      <c r="AT71" s="971"/>
      <c r="AU71" s="971" t="s">
        <v>553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4255</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295</v>
      </c>
      <c r="CS102" s="953"/>
      <c r="CT102" s="953"/>
      <c r="CU102" s="953"/>
      <c r="CV102" s="954"/>
      <c r="CW102" s="952">
        <v>1</v>
      </c>
      <c r="CX102" s="953"/>
      <c r="CY102" s="953"/>
      <c r="CZ102" s="953"/>
      <c r="DA102" s="954"/>
      <c r="DB102" s="952">
        <v>23</v>
      </c>
      <c r="DC102" s="953"/>
      <c r="DD102" s="953"/>
      <c r="DE102" s="953"/>
      <c r="DF102" s="954"/>
      <c r="DG102" s="952" t="s">
        <v>553</v>
      </c>
      <c r="DH102" s="953"/>
      <c r="DI102" s="953"/>
      <c r="DJ102" s="953"/>
      <c r="DK102" s="954"/>
      <c r="DL102" s="952" t="s">
        <v>553</v>
      </c>
      <c r="DM102" s="953"/>
      <c r="DN102" s="953"/>
      <c r="DO102" s="953"/>
      <c r="DP102" s="954"/>
      <c r="DQ102" s="952">
        <v>21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2">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4780409</v>
      </c>
      <c r="AB110" s="889"/>
      <c r="AC110" s="889"/>
      <c r="AD110" s="889"/>
      <c r="AE110" s="890"/>
      <c r="AF110" s="891">
        <v>5206249</v>
      </c>
      <c r="AG110" s="889"/>
      <c r="AH110" s="889"/>
      <c r="AI110" s="889"/>
      <c r="AJ110" s="890"/>
      <c r="AK110" s="891">
        <v>5237586</v>
      </c>
      <c r="AL110" s="889"/>
      <c r="AM110" s="889"/>
      <c r="AN110" s="889"/>
      <c r="AO110" s="890"/>
      <c r="AP110" s="892">
        <v>21.2</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61639045</v>
      </c>
      <c r="BR110" s="842"/>
      <c r="BS110" s="842"/>
      <c r="BT110" s="842"/>
      <c r="BU110" s="842"/>
      <c r="BV110" s="842">
        <v>60566035</v>
      </c>
      <c r="BW110" s="842"/>
      <c r="BX110" s="842"/>
      <c r="BY110" s="842"/>
      <c r="BZ110" s="842"/>
      <c r="CA110" s="842">
        <v>58038735</v>
      </c>
      <c r="CB110" s="842"/>
      <c r="CC110" s="842"/>
      <c r="CD110" s="842"/>
      <c r="CE110" s="842"/>
      <c r="CF110" s="866">
        <v>235.4</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v>2727406</v>
      </c>
      <c r="DR110" s="842"/>
      <c r="DS110" s="842"/>
      <c r="DT110" s="842"/>
      <c r="DU110" s="842"/>
      <c r="DV110" s="843">
        <v>11.1</v>
      </c>
      <c r="DW110" s="843"/>
      <c r="DX110" s="843"/>
      <c r="DY110" s="843"/>
      <c r="DZ110" s="844"/>
    </row>
    <row r="111" spans="1:131" s="230" customFormat="1" ht="26.25" customHeight="1" x14ac:dyDescent="0.2">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204</v>
      </c>
      <c r="BR111" s="817"/>
      <c r="BS111" s="817"/>
      <c r="BT111" s="817"/>
      <c r="BU111" s="817"/>
      <c r="BV111" s="817" t="s">
        <v>122</v>
      </c>
      <c r="BW111" s="817"/>
      <c r="BX111" s="817"/>
      <c r="BY111" s="817"/>
      <c r="BZ111" s="817"/>
      <c r="CA111" s="817">
        <v>2727406</v>
      </c>
      <c r="CB111" s="817"/>
      <c r="CC111" s="817"/>
      <c r="CD111" s="817"/>
      <c r="CE111" s="817"/>
      <c r="CF111" s="875">
        <v>11.1</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16067403</v>
      </c>
      <c r="BR112" s="817"/>
      <c r="BS112" s="817"/>
      <c r="BT112" s="817"/>
      <c r="BU112" s="817"/>
      <c r="BV112" s="817">
        <v>14821837</v>
      </c>
      <c r="BW112" s="817"/>
      <c r="BX112" s="817"/>
      <c r="BY112" s="817"/>
      <c r="BZ112" s="817"/>
      <c r="CA112" s="817">
        <v>13301466</v>
      </c>
      <c r="CB112" s="817"/>
      <c r="CC112" s="817"/>
      <c r="CD112" s="817"/>
      <c r="CE112" s="817"/>
      <c r="CF112" s="875">
        <v>54</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1427524</v>
      </c>
      <c r="AB113" s="919"/>
      <c r="AC113" s="919"/>
      <c r="AD113" s="919"/>
      <c r="AE113" s="920"/>
      <c r="AF113" s="921">
        <v>1445391</v>
      </c>
      <c r="AG113" s="919"/>
      <c r="AH113" s="919"/>
      <c r="AI113" s="919"/>
      <c r="AJ113" s="920"/>
      <c r="AK113" s="921">
        <v>1537240</v>
      </c>
      <c r="AL113" s="919"/>
      <c r="AM113" s="919"/>
      <c r="AN113" s="919"/>
      <c r="AO113" s="920"/>
      <c r="AP113" s="922">
        <v>6.2</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6452150</v>
      </c>
      <c r="BR114" s="817"/>
      <c r="BS114" s="817"/>
      <c r="BT114" s="817"/>
      <c r="BU114" s="817"/>
      <c r="BV114" s="817">
        <v>6434314</v>
      </c>
      <c r="BW114" s="817"/>
      <c r="BX114" s="817"/>
      <c r="BY114" s="817"/>
      <c r="BZ114" s="817"/>
      <c r="CA114" s="817">
        <v>6594281</v>
      </c>
      <c r="CB114" s="817"/>
      <c r="CC114" s="817"/>
      <c r="CD114" s="817"/>
      <c r="CE114" s="817"/>
      <c r="CF114" s="875">
        <v>26.7</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38037</v>
      </c>
      <c r="AB115" s="919"/>
      <c r="AC115" s="919"/>
      <c r="AD115" s="919"/>
      <c r="AE115" s="920"/>
      <c r="AF115" s="921">
        <v>37945</v>
      </c>
      <c r="AG115" s="919"/>
      <c r="AH115" s="919"/>
      <c r="AI115" s="919"/>
      <c r="AJ115" s="920"/>
      <c r="AK115" s="921">
        <v>37741</v>
      </c>
      <c r="AL115" s="919"/>
      <c r="AM115" s="919"/>
      <c r="AN115" s="919"/>
      <c r="AO115" s="920"/>
      <c r="AP115" s="922">
        <v>0.2</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20790</v>
      </c>
      <c r="BR115" s="817"/>
      <c r="BS115" s="817"/>
      <c r="BT115" s="817"/>
      <c r="BU115" s="817"/>
      <c r="BV115" s="817">
        <v>20930</v>
      </c>
      <c r="BW115" s="817"/>
      <c r="BX115" s="817"/>
      <c r="BY115" s="817"/>
      <c r="BZ115" s="817"/>
      <c r="CA115" s="817">
        <v>20762</v>
      </c>
      <c r="CB115" s="817"/>
      <c r="CC115" s="817"/>
      <c r="CD115" s="817"/>
      <c r="CE115" s="817"/>
      <c r="CF115" s="875">
        <v>0.1</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204</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6245970</v>
      </c>
      <c r="AB117" s="903"/>
      <c r="AC117" s="903"/>
      <c r="AD117" s="903"/>
      <c r="AE117" s="904"/>
      <c r="AF117" s="905">
        <v>6689585</v>
      </c>
      <c r="AG117" s="903"/>
      <c r="AH117" s="903"/>
      <c r="AI117" s="903"/>
      <c r="AJ117" s="904"/>
      <c r="AK117" s="905">
        <v>6812567</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37630</v>
      </c>
      <c r="AB119" s="889"/>
      <c r="AC119" s="889"/>
      <c r="AD119" s="889"/>
      <c r="AE119" s="890"/>
      <c r="AF119" s="891">
        <v>37741</v>
      </c>
      <c r="AG119" s="889"/>
      <c r="AH119" s="889"/>
      <c r="AI119" s="889"/>
      <c r="AJ119" s="890"/>
      <c r="AK119" s="891">
        <v>37741</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84179592</v>
      </c>
      <c r="BR119" s="845"/>
      <c r="BS119" s="845"/>
      <c r="BT119" s="845"/>
      <c r="BU119" s="845"/>
      <c r="BV119" s="845">
        <v>81843116</v>
      </c>
      <c r="BW119" s="845"/>
      <c r="BX119" s="845"/>
      <c r="BY119" s="845"/>
      <c r="BZ119" s="845"/>
      <c r="CA119" s="845">
        <v>80682650</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12628929</v>
      </c>
      <c r="BR120" s="842"/>
      <c r="BS120" s="842"/>
      <c r="BT120" s="842"/>
      <c r="BU120" s="842"/>
      <c r="BV120" s="842">
        <v>12707744</v>
      </c>
      <c r="BW120" s="842"/>
      <c r="BX120" s="842"/>
      <c r="BY120" s="842"/>
      <c r="BZ120" s="842"/>
      <c r="CA120" s="842">
        <v>14280649</v>
      </c>
      <c r="CB120" s="842"/>
      <c r="CC120" s="842"/>
      <c r="CD120" s="842"/>
      <c r="CE120" s="842"/>
      <c r="CF120" s="866">
        <v>57.9</v>
      </c>
      <c r="CG120" s="867"/>
      <c r="CH120" s="867"/>
      <c r="CI120" s="867"/>
      <c r="CJ120" s="867"/>
      <c r="CK120" s="868" t="s">
        <v>451</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14403405</v>
      </c>
      <c r="DH120" s="842"/>
      <c r="DI120" s="842"/>
      <c r="DJ120" s="842"/>
      <c r="DK120" s="842"/>
      <c r="DL120" s="842">
        <v>13185775</v>
      </c>
      <c r="DM120" s="842"/>
      <c r="DN120" s="842"/>
      <c r="DO120" s="842"/>
      <c r="DP120" s="842"/>
      <c r="DQ120" s="842">
        <v>11936969</v>
      </c>
      <c r="DR120" s="842"/>
      <c r="DS120" s="842"/>
      <c r="DT120" s="842"/>
      <c r="DU120" s="842"/>
      <c r="DV120" s="843">
        <v>48.4</v>
      </c>
      <c r="DW120" s="843"/>
      <c r="DX120" s="843"/>
      <c r="DY120" s="843"/>
      <c r="DZ120" s="844"/>
    </row>
    <row r="121" spans="1:130" s="230" customFormat="1" ht="26.25" customHeight="1" x14ac:dyDescent="0.2">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2205215</v>
      </c>
      <c r="BR121" s="817"/>
      <c r="BS121" s="817"/>
      <c r="BT121" s="817"/>
      <c r="BU121" s="817"/>
      <c r="BV121" s="817">
        <v>2071796</v>
      </c>
      <c r="BW121" s="817"/>
      <c r="BX121" s="817"/>
      <c r="BY121" s="817"/>
      <c r="BZ121" s="817"/>
      <c r="CA121" s="817">
        <v>1890963</v>
      </c>
      <c r="CB121" s="817"/>
      <c r="CC121" s="817"/>
      <c r="CD121" s="817"/>
      <c r="CE121" s="817"/>
      <c r="CF121" s="875">
        <v>7.7</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810657</v>
      </c>
      <c r="DH121" s="817"/>
      <c r="DI121" s="817"/>
      <c r="DJ121" s="817"/>
      <c r="DK121" s="817"/>
      <c r="DL121" s="817">
        <v>755910</v>
      </c>
      <c r="DM121" s="817"/>
      <c r="DN121" s="817"/>
      <c r="DO121" s="817"/>
      <c r="DP121" s="817"/>
      <c r="DQ121" s="817">
        <v>677683</v>
      </c>
      <c r="DR121" s="817"/>
      <c r="DS121" s="817"/>
      <c r="DT121" s="817"/>
      <c r="DU121" s="817"/>
      <c r="DV121" s="794">
        <v>2.7</v>
      </c>
      <c r="DW121" s="794"/>
      <c r="DX121" s="794"/>
      <c r="DY121" s="794"/>
      <c r="DZ121" s="795"/>
    </row>
    <row r="122" spans="1:130" s="230" customFormat="1" ht="26.25" customHeight="1" x14ac:dyDescent="0.2">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55525027</v>
      </c>
      <c r="BR122" s="845"/>
      <c r="BS122" s="845"/>
      <c r="BT122" s="845"/>
      <c r="BU122" s="845"/>
      <c r="BV122" s="845">
        <v>54557874</v>
      </c>
      <c r="BW122" s="845"/>
      <c r="BX122" s="845"/>
      <c r="BY122" s="845"/>
      <c r="BZ122" s="845"/>
      <c r="CA122" s="845">
        <v>52209808</v>
      </c>
      <c r="CB122" s="845"/>
      <c r="CC122" s="845"/>
      <c r="CD122" s="845"/>
      <c r="CE122" s="845"/>
      <c r="CF122" s="846">
        <v>211.8</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668107</v>
      </c>
      <c r="DH122" s="817"/>
      <c r="DI122" s="817"/>
      <c r="DJ122" s="817"/>
      <c r="DK122" s="817"/>
      <c r="DL122" s="817">
        <v>731630</v>
      </c>
      <c r="DM122" s="817"/>
      <c r="DN122" s="817"/>
      <c r="DO122" s="817"/>
      <c r="DP122" s="817"/>
      <c r="DQ122" s="817">
        <v>575171</v>
      </c>
      <c r="DR122" s="817"/>
      <c r="DS122" s="817"/>
      <c r="DT122" s="817"/>
      <c r="DU122" s="817"/>
      <c r="DV122" s="794">
        <v>2.2999999999999998</v>
      </c>
      <c r="DW122" s="794"/>
      <c r="DX122" s="794"/>
      <c r="DY122" s="794"/>
      <c r="DZ122" s="795"/>
    </row>
    <row r="123" spans="1:130" s="230" customFormat="1" ht="26.25" customHeight="1" x14ac:dyDescent="0.2">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407</v>
      </c>
      <c r="AB123" s="780"/>
      <c r="AC123" s="780"/>
      <c r="AD123" s="780"/>
      <c r="AE123" s="781"/>
      <c r="AF123" s="782">
        <v>204</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70359171</v>
      </c>
      <c r="BR123" s="833"/>
      <c r="BS123" s="833"/>
      <c r="BT123" s="833"/>
      <c r="BU123" s="833"/>
      <c r="BV123" s="833">
        <v>69337414</v>
      </c>
      <c r="BW123" s="833"/>
      <c r="BX123" s="833"/>
      <c r="BY123" s="833"/>
      <c r="BZ123" s="833"/>
      <c r="CA123" s="833">
        <v>68381420</v>
      </c>
      <c r="CB123" s="833"/>
      <c r="CC123" s="833"/>
      <c r="CD123" s="833"/>
      <c r="CE123" s="833"/>
      <c r="CF123" s="748"/>
      <c r="CG123" s="749"/>
      <c r="CH123" s="749"/>
      <c r="CI123" s="749"/>
      <c r="CJ123" s="834"/>
      <c r="CK123" s="869"/>
      <c r="CL123" s="855"/>
      <c r="CM123" s="855"/>
      <c r="CN123" s="855"/>
      <c r="CO123" s="856"/>
      <c r="CP123" s="835" t="s">
        <v>400</v>
      </c>
      <c r="CQ123" s="836"/>
      <c r="CR123" s="836"/>
      <c r="CS123" s="836"/>
      <c r="CT123" s="836"/>
      <c r="CU123" s="836"/>
      <c r="CV123" s="836"/>
      <c r="CW123" s="836"/>
      <c r="CX123" s="836"/>
      <c r="CY123" s="836"/>
      <c r="CZ123" s="836"/>
      <c r="DA123" s="836"/>
      <c r="DB123" s="836"/>
      <c r="DC123" s="836"/>
      <c r="DD123" s="836"/>
      <c r="DE123" s="836"/>
      <c r="DF123" s="837"/>
      <c r="DG123" s="779">
        <v>185234</v>
      </c>
      <c r="DH123" s="780"/>
      <c r="DI123" s="780"/>
      <c r="DJ123" s="780"/>
      <c r="DK123" s="781"/>
      <c r="DL123" s="782">
        <v>148522</v>
      </c>
      <c r="DM123" s="780"/>
      <c r="DN123" s="780"/>
      <c r="DO123" s="780"/>
      <c r="DP123" s="781"/>
      <c r="DQ123" s="782">
        <v>111643</v>
      </c>
      <c r="DR123" s="780"/>
      <c r="DS123" s="780"/>
      <c r="DT123" s="780"/>
      <c r="DU123" s="781"/>
      <c r="DV123" s="824">
        <v>0.5</v>
      </c>
      <c r="DW123" s="825"/>
      <c r="DX123" s="825"/>
      <c r="DY123" s="825"/>
      <c r="DZ123" s="826"/>
    </row>
    <row r="124" spans="1:130" s="230" customFormat="1" ht="26.25" customHeight="1" thickBot="1" x14ac:dyDescent="0.25">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55.1</v>
      </c>
      <c r="BR124" s="831"/>
      <c r="BS124" s="831"/>
      <c r="BT124" s="831"/>
      <c r="BU124" s="831"/>
      <c r="BV124" s="831">
        <v>51.4</v>
      </c>
      <c r="BW124" s="831"/>
      <c r="BX124" s="831"/>
      <c r="BY124" s="831"/>
      <c r="BZ124" s="831"/>
      <c r="CA124" s="831">
        <v>49.8</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v>20790</v>
      </c>
      <c r="DH126" s="817"/>
      <c r="DI126" s="817"/>
      <c r="DJ126" s="817"/>
      <c r="DK126" s="817"/>
      <c r="DL126" s="817">
        <v>20930</v>
      </c>
      <c r="DM126" s="817"/>
      <c r="DN126" s="817"/>
      <c r="DO126" s="817"/>
      <c r="DP126" s="817"/>
      <c r="DQ126" s="817">
        <v>20762</v>
      </c>
      <c r="DR126" s="817"/>
      <c r="DS126" s="817"/>
      <c r="DT126" s="817"/>
      <c r="DU126" s="817"/>
      <c r="DV126" s="794">
        <v>0.1</v>
      </c>
      <c r="DW126" s="794"/>
      <c r="DX126" s="794"/>
      <c r="DY126" s="794"/>
      <c r="DZ126" s="795"/>
    </row>
    <row r="127" spans="1:130" s="230" customFormat="1" ht="26.25" customHeight="1" x14ac:dyDescent="0.2">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190491</v>
      </c>
      <c r="AB128" s="801"/>
      <c r="AC128" s="801"/>
      <c r="AD128" s="801"/>
      <c r="AE128" s="802"/>
      <c r="AF128" s="803">
        <v>187095</v>
      </c>
      <c r="AG128" s="801"/>
      <c r="AH128" s="801"/>
      <c r="AI128" s="801"/>
      <c r="AJ128" s="802"/>
      <c r="AK128" s="803">
        <v>200997</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11.84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29453096</v>
      </c>
      <c r="AB129" s="780"/>
      <c r="AC129" s="780"/>
      <c r="AD129" s="780"/>
      <c r="AE129" s="781"/>
      <c r="AF129" s="782">
        <v>28883930</v>
      </c>
      <c r="AG129" s="780"/>
      <c r="AH129" s="780"/>
      <c r="AI129" s="780"/>
      <c r="AJ129" s="781"/>
      <c r="AK129" s="782">
        <v>29231091</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4381462</v>
      </c>
      <c r="AB130" s="780"/>
      <c r="AC130" s="780"/>
      <c r="AD130" s="780"/>
      <c r="AE130" s="781"/>
      <c r="AF130" s="782">
        <v>4585888</v>
      </c>
      <c r="AG130" s="780"/>
      <c r="AH130" s="780"/>
      <c r="AI130" s="780"/>
      <c r="AJ130" s="781"/>
      <c r="AK130" s="782">
        <v>4578453</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7.6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25071634</v>
      </c>
      <c r="AB131" s="764"/>
      <c r="AC131" s="764"/>
      <c r="AD131" s="764"/>
      <c r="AE131" s="765"/>
      <c r="AF131" s="766">
        <v>24298042</v>
      </c>
      <c r="AG131" s="764"/>
      <c r="AH131" s="764"/>
      <c r="AI131" s="764"/>
      <c r="AJ131" s="765"/>
      <c r="AK131" s="766">
        <v>24652638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49.8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6.6769361739999997</v>
      </c>
      <c r="AB132" s="745"/>
      <c r="AC132" s="745"/>
      <c r="AD132" s="745"/>
      <c r="AE132" s="746"/>
      <c r="AF132" s="747">
        <v>7.8878866040000002</v>
      </c>
      <c r="AG132" s="745"/>
      <c r="AH132" s="745"/>
      <c r="AI132" s="745"/>
      <c r="AJ132" s="746"/>
      <c r="AK132" s="747">
        <v>8.2470565619999991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6.5</v>
      </c>
      <c r="AB133" s="724"/>
      <c r="AC133" s="724"/>
      <c r="AD133" s="724"/>
      <c r="AE133" s="725"/>
      <c r="AF133" s="723">
        <v>7.1</v>
      </c>
      <c r="AG133" s="724"/>
      <c r="AH133" s="724"/>
      <c r="AI133" s="724"/>
      <c r="AJ133" s="725"/>
      <c r="AK133" s="723">
        <v>7.6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RD10dB6+zYz1LzpOG60NSkDPagNuRseV13Ep9NtUPjSXLBvtxish+iBQHD6DujpCOyEr3qfoXBKMAvkc+8jVg==" saltValue="5PSKZvW43NkkPz+GVXh5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OeBNHP6sbH6fhxM1FSJz2RuJ+eoSmFYveonNpddNOM4CLNJQdfPvQm++KJJk2Wah1m8HO7vQDbaKEV1IUJioA==" saltValue="9vhBHbhLjqEo4ccYfgtMR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BmnnDrzadkXq0chcsmHd52MaEWLzE13KXRxHtPHryfDpEbS6AnrztDucXUDvstweMXOCoeqnj0w7tcAeuCDCg==" saltValue="yDWehOXPjNrwQZEXsCTuBA==" spinCount="100000" sheet="1" objects="1" scenarios="1"/>
  <dataConsolidate/>
  <phoneticPr fontId="2"/>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8105104</v>
      </c>
      <c r="AP9" s="281">
        <v>77580</v>
      </c>
      <c r="AQ9" s="282">
        <v>66571</v>
      </c>
      <c r="AR9" s="283">
        <v>16.5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7368</v>
      </c>
      <c r="AP10" s="284">
        <v>71</v>
      </c>
      <c r="AQ10" s="285">
        <v>3999</v>
      </c>
      <c r="AR10" s="286">
        <v>-98.2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38082</v>
      </c>
      <c r="AP11" s="284">
        <v>365</v>
      </c>
      <c r="AQ11" s="285">
        <v>2086</v>
      </c>
      <c r="AR11" s="286">
        <v>-82.5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22</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223857</v>
      </c>
      <c r="AP13" s="284">
        <v>2143</v>
      </c>
      <c r="AQ13" s="285">
        <v>2452</v>
      </c>
      <c r="AR13" s="286">
        <v>-12.6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278199</v>
      </c>
      <c r="AP14" s="284">
        <v>2663</v>
      </c>
      <c r="AQ14" s="285">
        <v>1577</v>
      </c>
      <c r="AR14" s="286">
        <v>68.900000000000006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-331055</v>
      </c>
      <c r="AP15" s="284">
        <v>-3169</v>
      </c>
      <c r="AQ15" s="285">
        <v>-2400</v>
      </c>
      <c r="AR15" s="286">
        <v>32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8321555</v>
      </c>
      <c r="AP16" s="284">
        <v>79652</v>
      </c>
      <c r="AQ16" s="285">
        <v>74306</v>
      </c>
      <c r="AR16" s="286">
        <v>7.2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8.2899999999999991</v>
      </c>
      <c r="AP21" s="298">
        <v>6.91</v>
      </c>
      <c r="AQ21" s="299">
        <v>1.38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94.4</v>
      </c>
      <c r="AP22" s="303">
        <v>99.2</v>
      </c>
      <c r="AQ22" s="304">
        <v>-4.8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5237586</v>
      </c>
      <c r="AP32" s="312">
        <v>50133</v>
      </c>
      <c r="AQ32" s="313">
        <v>38265</v>
      </c>
      <c r="AR32" s="314">
        <v>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493</v>
      </c>
      <c r="AP34" s="312" t="s">
        <v>493</v>
      </c>
      <c r="AQ34" s="313" t="s">
        <v>493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1537240</v>
      </c>
      <c r="AP35" s="312">
        <v>14714</v>
      </c>
      <c r="AQ35" s="313">
        <v>11441</v>
      </c>
      <c r="AR35" s="314">
        <v>28.6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t="s">
        <v>493</v>
      </c>
      <c r="AP36" s="312" t="s">
        <v>493</v>
      </c>
      <c r="AQ36" s="313">
        <v>1708</v>
      </c>
      <c r="AR36" s="314" t="s">
        <v>493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37741</v>
      </c>
      <c r="AP37" s="312">
        <v>361</v>
      </c>
      <c r="AQ37" s="313">
        <v>394</v>
      </c>
      <c r="AR37" s="314">
        <v>-8.4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1</v>
      </c>
      <c r="AR38" s="304" t="s">
        <v>493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-200997</v>
      </c>
      <c r="AP39" s="312">
        <v>-1924</v>
      </c>
      <c r="AQ39" s="313">
        <v>-7153</v>
      </c>
      <c r="AR39" s="314">
        <v>-73.099999999999994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-4578453</v>
      </c>
      <c r="AP40" s="312">
        <v>-43824</v>
      </c>
      <c r="AQ40" s="313">
        <v>-33456</v>
      </c>
      <c r="AR40" s="314">
        <v>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2033117</v>
      </c>
      <c r="AP41" s="312">
        <v>19461</v>
      </c>
      <c r="AQ41" s="313">
        <v>11199</v>
      </c>
      <c r="AR41" s="314">
        <v>73.8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11204470</v>
      </c>
      <c r="AN51" s="334">
        <v>102830</v>
      </c>
      <c r="AO51" s="335">
        <v>33.799999999999997</v>
      </c>
      <c r="AP51" s="336">
        <v>72051</v>
      </c>
      <c r="AQ51" s="337">
        <v>7.8</v>
      </c>
      <c r="AR51" s="338">
        <v>26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3261651</v>
      </c>
      <c r="AN52" s="342">
        <v>29934</v>
      </c>
      <c r="AO52" s="343">
        <v>-16.100000000000001</v>
      </c>
      <c r="AP52" s="344">
        <v>34140</v>
      </c>
      <c r="AQ52" s="345">
        <v>4.2</v>
      </c>
      <c r="AR52" s="346">
        <v>-20.3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5486626</v>
      </c>
      <c r="AN53" s="334">
        <v>50790</v>
      </c>
      <c r="AO53" s="335">
        <v>-50.6</v>
      </c>
      <c r="AP53" s="336">
        <v>72756</v>
      </c>
      <c r="AQ53" s="337">
        <v>1</v>
      </c>
      <c r="AR53" s="338">
        <v>-51.6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2279333</v>
      </c>
      <c r="AN54" s="342">
        <v>21100</v>
      </c>
      <c r="AO54" s="343">
        <v>-29.5</v>
      </c>
      <c r="AP54" s="344">
        <v>32117</v>
      </c>
      <c r="AQ54" s="345">
        <v>-5.9</v>
      </c>
      <c r="AR54" s="346">
        <v>-23.6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5161261</v>
      </c>
      <c r="AN55" s="334">
        <v>48307</v>
      </c>
      <c r="AO55" s="335">
        <v>-4.9000000000000004</v>
      </c>
      <c r="AP55" s="336">
        <v>49217</v>
      </c>
      <c r="AQ55" s="337">
        <v>-32.4</v>
      </c>
      <c r="AR55" s="338">
        <v>27.5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1937082</v>
      </c>
      <c r="AN56" s="342">
        <v>18130</v>
      </c>
      <c r="AO56" s="343">
        <v>-14.1</v>
      </c>
      <c r="AP56" s="344">
        <v>27232</v>
      </c>
      <c r="AQ56" s="345">
        <v>-15.2</v>
      </c>
      <c r="AR56" s="346">
        <v>1.1000000000000001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8006691</v>
      </c>
      <c r="AN57" s="334">
        <v>75809</v>
      </c>
      <c r="AO57" s="335">
        <v>56.9</v>
      </c>
      <c r="AP57" s="336">
        <v>49211</v>
      </c>
      <c r="AQ57" s="337">
        <v>0</v>
      </c>
      <c r="AR57" s="338">
        <v>56.9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2112986</v>
      </c>
      <c r="AN58" s="342">
        <v>20006</v>
      </c>
      <c r="AO58" s="343">
        <v>10.3</v>
      </c>
      <c r="AP58" s="344">
        <v>28367</v>
      </c>
      <c r="AQ58" s="345">
        <v>4.2</v>
      </c>
      <c r="AR58" s="346">
        <v>6.1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6094665</v>
      </c>
      <c r="AN59" s="334">
        <v>58337</v>
      </c>
      <c r="AO59" s="335">
        <v>-23</v>
      </c>
      <c r="AP59" s="336">
        <v>51738</v>
      </c>
      <c r="AQ59" s="337">
        <v>5.0999999999999996</v>
      </c>
      <c r="AR59" s="338">
        <v>-28.1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2156580</v>
      </c>
      <c r="AN60" s="342">
        <v>20642</v>
      </c>
      <c r="AO60" s="343">
        <v>3.2</v>
      </c>
      <c r="AP60" s="344">
        <v>30360</v>
      </c>
      <c r="AQ60" s="345">
        <v>7</v>
      </c>
      <c r="AR60" s="346">
        <v>-3.8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7190743</v>
      </c>
      <c r="AN61" s="349">
        <v>67215</v>
      </c>
      <c r="AO61" s="350">
        <v>2.4</v>
      </c>
      <c r="AP61" s="351">
        <v>58995</v>
      </c>
      <c r="AQ61" s="352">
        <v>-3.7</v>
      </c>
      <c r="AR61" s="338">
        <v>6.1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2349526</v>
      </c>
      <c r="AN62" s="342">
        <v>21962</v>
      </c>
      <c r="AO62" s="343">
        <v>-9.1999999999999993</v>
      </c>
      <c r="AP62" s="344">
        <v>30443</v>
      </c>
      <c r="AQ62" s="345">
        <v>-1.1000000000000001</v>
      </c>
      <c r="AR62" s="346">
        <v>-8.1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rRVsNIopeUUpdwXjKvKpvg3p+Ujsw9mhORgIIvblV+jEZGHTCfHppsKFBMi7zVsIJCZ/mCH8xUimS5qP0JOBA==" saltValue="0Obkry9rLyvLpTxEYxuM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x2b1MkQo30pzELigyNdZrqq/bDdgCTLfjQa11n7R0xioXFUtp0ec9HL+NFJhI81RGTQowR753McKifZM+5iMQ==" saltValue="TJRo2Ak8id2kdWYel4WNm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Z3lR77Dm98B/RN70WYjT+T4JpfpDD5fBU9O7EnfRVu6QTNRfGL67DVCybIEzEZo08+CDh1PmahmJ7Xe7+yXqiQ==" saltValue="qy/9wsKhpvimdf0mPFK97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18.64</v>
      </c>
      <c r="G47" s="12">
        <v>16.38</v>
      </c>
      <c r="H47" s="12">
        <v>19.170000000000002</v>
      </c>
      <c r="I47" s="12">
        <v>19.55</v>
      </c>
      <c r="J47" s="13">
        <v>21.38</v>
      </c>
    </row>
    <row r="48" spans="2:10" ht="57.75" customHeight="1" x14ac:dyDescent="0.2">
      <c r="B48" s="14"/>
      <c r="C48" s="1141" t="s">
        <v>4</v>
      </c>
      <c r="D48" s="1141"/>
      <c r="E48" s="1142"/>
      <c r="F48" s="15">
        <v>8.7899999999999991</v>
      </c>
      <c r="G48" s="16">
        <v>10.99</v>
      </c>
      <c r="H48" s="16">
        <v>12.9</v>
      </c>
      <c r="I48" s="16">
        <v>13.84</v>
      </c>
      <c r="J48" s="17">
        <v>10.16</v>
      </c>
    </row>
    <row r="49" spans="2:10" ht="57.75" customHeight="1" thickBot="1" x14ac:dyDescent="0.25">
      <c r="B49" s="18"/>
      <c r="C49" s="1143" t="s">
        <v>5</v>
      </c>
      <c r="D49" s="1143"/>
      <c r="E49" s="1144"/>
      <c r="F49" s="19" t="s">
        <v>536</v>
      </c>
      <c r="G49" s="20">
        <v>0.64</v>
      </c>
      <c r="H49" s="20">
        <v>6.22</v>
      </c>
      <c r="I49" s="20">
        <v>0.69</v>
      </c>
      <c r="J49" s="21" t="s">
        <v>537</v>
      </c>
    </row>
    <row r="50" spans="2:10" ht="13.2" x14ac:dyDescent="0.2"/>
  </sheetData>
  <sheetProtection algorithmName="SHA-512" hashValue="tPkeOaiSOCdnouF6Mmd2Yx81m9vL7fekOhO00gebTULXUQ95u0WwwLhqkmbgwhrjRGmt9Q3VOPNCIu61y95Tcw==" saltValue="GrUZTitmJ9QTPBAMcrzOV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538</v>
      </c>
      <c r="D34" s="1151"/>
      <c r="E34" s="1152"/>
      <c r="F34" s="32">
        <v>8.74</v>
      </c>
      <c r="G34" s="33">
        <v>10.94</v>
      </c>
      <c r="H34" s="33">
        <v>12.85</v>
      </c>
      <c r="I34" s="33">
        <v>13.79</v>
      </c>
      <c r="J34" s="34">
        <v>10.11</v>
      </c>
      <c r="K34" s="22"/>
      <c r="L34" s="22"/>
      <c r="M34" s="22"/>
      <c r="N34" s="22"/>
      <c r="O34" s="22"/>
      <c r="P34" s="22"/>
    </row>
    <row r="35" spans="1:16" ht="39" customHeight="1" x14ac:dyDescent="0.2">
      <c r="A35" s="22"/>
      <c r="B35" s="35"/>
      <c r="C35" s="1145" t="s">
        <v>539</v>
      </c>
      <c r="D35" s="1146"/>
      <c r="E35" s="1147"/>
      <c r="F35" s="36">
        <v>5.95</v>
      </c>
      <c r="G35" s="37">
        <v>5.76</v>
      </c>
      <c r="H35" s="37">
        <v>5.31</v>
      </c>
      <c r="I35" s="37">
        <v>5</v>
      </c>
      <c r="J35" s="38">
        <v>4.59</v>
      </c>
      <c r="K35" s="22"/>
      <c r="L35" s="22"/>
      <c r="M35" s="22"/>
      <c r="N35" s="22"/>
      <c r="O35" s="22"/>
      <c r="P35" s="22"/>
    </row>
    <row r="36" spans="1:16" ht="39" customHeight="1" x14ac:dyDescent="0.2">
      <c r="A36" s="22"/>
      <c r="B36" s="35"/>
      <c r="C36" s="1145" t="s">
        <v>540</v>
      </c>
      <c r="D36" s="1146"/>
      <c r="E36" s="1147"/>
      <c r="F36" s="36" t="s">
        <v>493</v>
      </c>
      <c r="G36" s="37">
        <v>0.81</v>
      </c>
      <c r="H36" s="37">
        <v>0.83</v>
      </c>
      <c r="I36" s="37">
        <v>0.8</v>
      </c>
      <c r="J36" s="38">
        <v>0.88</v>
      </c>
      <c r="K36" s="22"/>
      <c r="L36" s="22"/>
      <c r="M36" s="22"/>
      <c r="N36" s="22"/>
      <c r="O36" s="22"/>
      <c r="P36" s="22"/>
    </row>
    <row r="37" spans="1:16" ht="39" customHeight="1" x14ac:dyDescent="0.2">
      <c r="A37" s="22"/>
      <c r="B37" s="35"/>
      <c r="C37" s="1145" t="s">
        <v>541</v>
      </c>
      <c r="D37" s="1146"/>
      <c r="E37" s="1147"/>
      <c r="F37" s="36">
        <v>0.82</v>
      </c>
      <c r="G37" s="37">
        <v>0.52</v>
      </c>
      <c r="H37" s="37">
        <v>1.1399999999999999</v>
      </c>
      <c r="I37" s="37">
        <v>1.02</v>
      </c>
      <c r="J37" s="38">
        <v>0.43</v>
      </c>
      <c r="K37" s="22"/>
      <c r="L37" s="22"/>
      <c r="M37" s="22"/>
      <c r="N37" s="22"/>
      <c r="O37" s="22"/>
      <c r="P37" s="22"/>
    </row>
    <row r="38" spans="1:16" ht="39" customHeight="1" x14ac:dyDescent="0.2">
      <c r="A38" s="22"/>
      <c r="B38" s="35"/>
      <c r="C38" s="1145" t="s">
        <v>542</v>
      </c>
      <c r="D38" s="1146"/>
      <c r="E38" s="1147"/>
      <c r="F38" s="36">
        <v>0.59</v>
      </c>
      <c r="G38" s="37">
        <v>0.36</v>
      </c>
      <c r="H38" s="37">
        <v>0.28999999999999998</v>
      </c>
      <c r="I38" s="37">
        <v>0.1</v>
      </c>
      <c r="J38" s="38">
        <v>0.43</v>
      </c>
      <c r="K38" s="22"/>
      <c r="L38" s="22"/>
      <c r="M38" s="22"/>
      <c r="N38" s="22"/>
      <c r="O38" s="22"/>
      <c r="P38" s="22"/>
    </row>
    <row r="39" spans="1:16" ht="39" customHeight="1" x14ac:dyDescent="0.2">
      <c r="A39" s="22"/>
      <c r="B39" s="35"/>
      <c r="C39" s="1145" t="s">
        <v>543</v>
      </c>
      <c r="D39" s="1146"/>
      <c r="E39" s="1147"/>
      <c r="F39" s="36">
        <v>0.11</v>
      </c>
      <c r="G39" s="37">
        <v>0.1</v>
      </c>
      <c r="H39" s="37">
        <v>0.11</v>
      </c>
      <c r="I39" s="37">
        <v>0.12</v>
      </c>
      <c r="J39" s="38">
        <v>0.13</v>
      </c>
      <c r="K39" s="22"/>
      <c r="L39" s="22"/>
      <c r="M39" s="22"/>
      <c r="N39" s="22"/>
      <c r="O39" s="22"/>
      <c r="P39" s="22"/>
    </row>
    <row r="40" spans="1:16" ht="39" customHeight="1" x14ac:dyDescent="0.2">
      <c r="A40" s="22"/>
      <c r="B40" s="35"/>
      <c r="C40" s="1145" t="s">
        <v>544</v>
      </c>
      <c r="D40" s="1146"/>
      <c r="E40" s="1147"/>
      <c r="F40" s="36">
        <v>0.04</v>
      </c>
      <c r="G40" s="37">
        <v>0.04</v>
      </c>
      <c r="H40" s="37">
        <v>0.04</v>
      </c>
      <c r="I40" s="37">
        <v>0.04</v>
      </c>
      <c r="J40" s="38">
        <v>0.04</v>
      </c>
      <c r="K40" s="22"/>
      <c r="L40" s="22"/>
      <c r="M40" s="22"/>
      <c r="N40" s="22"/>
      <c r="O40" s="22"/>
      <c r="P40" s="22"/>
    </row>
    <row r="41" spans="1:16" ht="39" customHeight="1" x14ac:dyDescent="0.2">
      <c r="A41" s="22"/>
      <c r="B41" s="35"/>
      <c r="C41" s="1145" t="s">
        <v>545</v>
      </c>
      <c r="D41" s="1146"/>
      <c r="E41" s="1147"/>
      <c r="F41" s="36">
        <v>0.04</v>
      </c>
      <c r="G41" s="37">
        <v>0.04</v>
      </c>
      <c r="H41" s="37">
        <v>0.03</v>
      </c>
      <c r="I41" s="37">
        <v>0.03</v>
      </c>
      <c r="J41" s="38">
        <v>0.03</v>
      </c>
      <c r="K41" s="22"/>
      <c r="L41" s="22"/>
      <c r="M41" s="22"/>
      <c r="N41" s="22"/>
      <c r="O41" s="22"/>
      <c r="P41" s="22"/>
    </row>
    <row r="42" spans="1:16" ht="39" customHeight="1" x14ac:dyDescent="0.2">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547</v>
      </c>
      <c r="D43" s="1149"/>
      <c r="E43" s="1150"/>
      <c r="F43" s="41">
        <v>0.23</v>
      </c>
      <c r="G43" s="42">
        <v>0.21</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CqB9NWauevLcKPMZKC/Ru/PAsSvXJ9fckATG9SZGvTgSMpEnwMjHx9DqpgSyjiwWmqMxO8Y5iXXVcYpjhKHg==" saltValue="anohe72yazwj7g5Rr14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4126</v>
      </c>
      <c r="L45" s="60">
        <v>4418</v>
      </c>
      <c r="M45" s="60">
        <v>4780</v>
      </c>
      <c r="N45" s="60">
        <v>5206</v>
      </c>
      <c r="O45" s="61">
        <v>5238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2">
      <c r="A48" s="48"/>
      <c r="B48" s="1178"/>
      <c r="C48" s="1179"/>
      <c r="D48" s="62"/>
      <c r="E48" s="1155" t="s">
        <v>13</v>
      </c>
      <c r="F48" s="1155"/>
      <c r="G48" s="1155"/>
      <c r="H48" s="1155"/>
      <c r="I48" s="1155"/>
      <c r="J48" s="1156"/>
      <c r="K48" s="63">
        <v>1465</v>
      </c>
      <c r="L48" s="64">
        <v>1580</v>
      </c>
      <c r="M48" s="64">
        <v>1428</v>
      </c>
      <c r="N48" s="64">
        <v>1445</v>
      </c>
      <c r="O48" s="65">
        <v>1537</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493</v>
      </c>
      <c r="L49" s="64" t="s">
        <v>493</v>
      </c>
      <c r="M49" s="64" t="s">
        <v>493</v>
      </c>
      <c r="N49" s="64" t="s">
        <v>493</v>
      </c>
      <c r="O49" s="65" t="s">
        <v>493</v>
      </c>
      <c r="P49" s="48"/>
      <c r="Q49" s="48"/>
      <c r="R49" s="48"/>
      <c r="S49" s="48"/>
      <c r="T49" s="48"/>
      <c r="U49" s="48"/>
    </row>
    <row r="50" spans="1:21" ht="30.75" customHeight="1" x14ac:dyDescent="0.2">
      <c r="A50" s="48"/>
      <c r="B50" s="1178"/>
      <c r="C50" s="1179"/>
      <c r="D50" s="62"/>
      <c r="E50" s="1155" t="s">
        <v>15</v>
      </c>
      <c r="F50" s="1155"/>
      <c r="G50" s="1155"/>
      <c r="H50" s="1155"/>
      <c r="I50" s="1155"/>
      <c r="J50" s="1156"/>
      <c r="K50" s="63">
        <v>30</v>
      </c>
      <c r="L50" s="64">
        <v>38</v>
      </c>
      <c r="M50" s="64">
        <v>38</v>
      </c>
      <c r="N50" s="64">
        <v>38</v>
      </c>
      <c r="O50" s="65">
        <v>38</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4211</v>
      </c>
      <c r="L52" s="64">
        <v>4391</v>
      </c>
      <c r="M52" s="64">
        <v>4571</v>
      </c>
      <c r="N52" s="64">
        <v>4773</v>
      </c>
      <c r="O52" s="65">
        <v>4779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1410</v>
      </c>
      <c r="L53" s="69">
        <v>1645</v>
      </c>
      <c r="M53" s="69">
        <v>1675</v>
      </c>
      <c r="N53" s="69">
        <v>1916</v>
      </c>
      <c r="O53" s="70">
        <v>2034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553</v>
      </c>
      <c r="L58" s="84" t="s">
        <v>553</v>
      </c>
      <c r="M58" s="84" t="s">
        <v>553</v>
      </c>
      <c r="N58" s="84" t="s">
        <v>553</v>
      </c>
      <c r="O58" s="85" t="s">
        <v>553</v>
      </c>
    </row>
    <row r="59" spans="1:21" ht="31.5" customHeight="1" x14ac:dyDescent="0.2">
      <c r="B59" s="1163"/>
      <c r="C59" s="1164"/>
      <c r="D59" s="1170" t="s">
        <v>26</v>
      </c>
      <c r="E59" s="1171"/>
      <c r="F59" s="1171"/>
      <c r="G59" s="1171"/>
      <c r="H59" s="1171"/>
      <c r="I59" s="1171"/>
      <c r="J59" s="1172"/>
      <c r="K59" s="86" t="s">
        <v>553</v>
      </c>
      <c r="L59" s="87" t="s">
        <v>553</v>
      </c>
      <c r="M59" s="87" t="s">
        <v>553</v>
      </c>
      <c r="N59" s="87" t="s">
        <v>553</v>
      </c>
      <c r="O59" s="88" t="s">
        <v>553</v>
      </c>
    </row>
    <row r="60" spans="1:21" ht="31.5" customHeight="1" thickBot="1" x14ac:dyDescent="0.25">
      <c r="B60" s="1165"/>
      <c r="C60" s="1166"/>
      <c r="D60" s="1173" t="s">
        <v>27</v>
      </c>
      <c r="E60" s="1174"/>
      <c r="F60" s="1174"/>
      <c r="G60" s="1174"/>
      <c r="H60" s="1174"/>
      <c r="I60" s="1174"/>
      <c r="J60" s="1175"/>
      <c r="K60" s="89" t="s">
        <v>553</v>
      </c>
      <c r="L60" s="90" t="s">
        <v>553</v>
      </c>
      <c r="M60" s="90" t="s">
        <v>553</v>
      </c>
      <c r="N60" s="90" t="s">
        <v>553</v>
      </c>
      <c r="O60" s="91" t="s">
        <v>553</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2"/>
    <row r="66" s="49" customFormat="1" ht="12.6" hidden="1" customHeight="1" x14ac:dyDescent="0.2"/>
    <row r="67" s="49" customFormat="1" ht="12.6" hidden="1" customHeight="1" x14ac:dyDescent="0.2"/>
    <row r="68" s="49" customFormat="1" ht="12.6" hidden="1" customHeight="1" x14ac:dyDescent="0.2"/>
    <row r="69" s="49" customFormat="1" ht="12.6" hidden="1" customHeight="1" x14ac:dyDescent="0.2"/>
    <row r="70" s="49" customFormat="1" ht="12.6" hidden="1" customHeight="1" x14ac:dyDescent="0.2"/>
  </sheetData>
  <sheetProtection algorithmName="SHA-512" hashValue="C5YNl1+S9/7g1wwv/9fjRVWULvKijYQS6tVLhs/y60ljUvEjYYYB4YQwVTItBbUYzq2KTSwx4nUXyDgcwq7iow==" saltValue="HuORIRmYHolZ7ExmQ3Cr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96" t="s">
        <v>30</v>
      </c>
      <c r="C41" s="1197"/>
      <c r="D41" s="105"/>
      <c r="E41" s="1198" t="s">
        <v>31</v>
      </c>
      <c r="F41" s="1198"/>
      <c r="G41" s="1198"/>
      <c r="H41" s="1199"/>
      <c r="I41" s="355">
        <v>61947</v>
      </c>
      <c r="J41" s="356">
        <v>62070</v>
      </c>
      <c r="K41" s="356">
        <v>61639</v>
      </c>
      <c r="L41" s="356">
        <v>60566</v>
      </c>
      <c r="M41" s="357">
        <v>58039</v>
      </c>
    </row>
    <row r="42" spans="2:13" ht="27.75" customHeight="1" x14ac:dyDescent="0.2">
      <c r="B42" s="1186"/>
      <c r="C42" s="1187"/>
      <c r="D42" s="106"/>
      <c r="E42" s="1190" t="s">
        <v>32</v>
      </c>
      <c r="F42" s="1190"/>
      <c r="G42" s="1190"/>
      <c r="H42" s="1191"/>
      <c r="I42" s="358" t="s">
        <v>493</v>
      </c>
      <c r="J42" s="359">
        <v>1</v>
      </c>
      <c r="K42" s="359">
        <v>0</v>
      </c>
      <c r="L42" s="359" t="s">
        <v>493</v>
      </c>
      <c r="M42" s="360">
        <v>2727</v>
      </c>
    </row>
    <row r="43" spans="2:13" ht="27.75" customHeight="1" x14ac:dyDescent="0.2">
      <c r="B43" s="1186"/>
      <c r="C43" s="1187"/>
      <c r="D43" s="106"/>
      <c r="E43" s="1190" t="s">
        <v>33</v>
      </c>
      <c r="F43" s="1190"/>
      <c r="G43" s="1190"/>
      <c r="H43" s="1191"/>
      <c r="I43" s="358">
        <v>18326</v>
      </c>
      <c r="J43" s="359">
        <v>18065</v>
      </c>
      <c r="K43" s="359">
        <v>16067</v>
      </c>
      <c r="L43" s="359">
        <v>14822</v>
      </c>
      <c r="M43" s="360">
        <v>13301</v>
      </c>
    </row>
    <row r="44" spans="2:13" ht="27.75" customHeight="1" x14ac:dyDescent="0.2">
      <c r="B44" s="1186"/>
      <c r="C44" s="1187"/>
      <c r="D44" s="106"/>
      <c r="E44" s="1190" t="s">
        <v>34</v>
      </c>
      <c r="F44" s="1190"/>
      <c r="G44" s="1190"/>
      <c r="H44" s="1191"/>
      <c r="I44" s="358" t="s">
        <v>493</v>
      </c>
      <c r="J44" s="359" t="s">
        <v>493</v>
      </c>
      <c r="K44" s="359" t="s">
        <v>493</v>
      </c>
      <c r="L44" s="359" t="s">
        <v>493</v>
      </c>
      <c r="M44" s="360" t="s">
        <v>493</v>
      </c>
    </row>
    <row r="45" spans="2:13" ht="27.75" customHeight="1" x14ac:dyDescent="0.2">
      <c r="B45" s="1186"/>
      <c r="C45" s="1187"/>
      <c r="D45" s="106"/>
      <c r="E45" s="1190" t="s">
        <v>35</v>
      </c>
      <c r="F45" s="1190"/>
      <c r="G45" s="1190"/>
      <c r="H45" s="1191"/>
      <c r="I45" s="358">
        <v>6411</v>
      </c>
      <c r="J45" s="359">
        <v>6774</v>
      </c>
      <c r="K45" s="359">
        <v>6452</v>
      </c>
      <c r="L45" s="359">
        <v>6434</v>
      </c>
      <c r="M45" s="360">
        <v>6594</v>
      </c>
    </row>
    <row r="46" spans="2:13" ht="27.75" customHeight="1" x14ac:dyDescent="0.2">
      <c r="B46" s="1186"/>
      <c r="C46" s="1187"/>
      <c r="D46" s="107"/>
      <c r="E46" s="1190" t="s">
        <v>36</v>
      </c>
      <c r="F46" s="1190"/>
      <c r="G46" s="1190"/>
      <c r="H46" s="1191"/>
      <c r="I46" s="358">
        <v>21</v>
      </c>
      <c r="J46" s="359">
        <v>21</v>
      </c>
      <c r="K46" s="359">
        <v>21</v>
      </c>
      <c r="L46" s="359">
        <v>21</v>
      </c>
      <c r="M46" s="360">
        <v>21</v>
      </c>
    </row>
    <row r="47" spans="2:13" ht="27.75" customHeight="1" x14ac:dyDescent="0.2">
      <c r="B47" s="1186"/>
      <c r="C47" s="1187"/>
      <c r="D47" s="108"/>
      <c r="E47" s="1200" t="s">
        <v>37</v>
      </c>
      <c r="F47" s="1201"/>
      <c r="G47" s="1201"/>
      <c r="H47" s="1202"/>
      <c r="I47" s="358" t="s">
        <v>493</v>
      </c>
      <c r="J47" s="359" t="s">
        <v>493</v>
      </c>
      <c r="K47" s="359" t="s">
        <v>493</v>
      </c>
      <c r="L47" s="359" t="s">
        <v>493</v>
      </c>
      <c r="M47" s="360" t="s">
        <v>493</v>
      </c>
    </row>
    <row r="48" spans="2:13" ht="27.75" customHeight="1" x14ac:dyDescent="0.2">
      <c r="B48" s="1186"/>
      <c r="C48" s="1187"/>
      <c r="D48" s="106"/>
      <c r="E48" s="1190" t="s">
        <v>38</v>
      </c>
      <c r="F48" s="1190"/>
      <c r="G48" s="1190"/>
      <c r="H48" s="1191"/>
      <c r="I48" s="358" t="s">
        <v>493</v>
      </c>
      <c r="J48" s="359" t="s">
        <v>493</v>
      </c>
      <c r="K48" s="359" t="s">
        <v>493</v>
      </c>
      <c r="L48" s="359" t="s">
        <v>493</v>
      </c>
      <c r="M48" s="360" t="s">
        <v>493</v>
      </c>
    </row>
    <row r="49" spans="2:13" ht="27.75" customHeight="1" x14ac:dyDescent="0.2">
      <c r="B49" s="1188"/>
      <c r="C49" s="1189"/>
      <c r="D49" s="106"/>
      <c r="E49" s="1190" t="s">
        <v>39</v>
      </c>
      <c r="F49" s="1190"/>
      <c r="G49" s="1190"/>
      <c r="H49" s="1191"/>
      <c r="I49" s="358" t="s">
        <v>493</v>
      </c>
      <c r="J49" s="359" t="s">
        <v>493</v>
      </c>
      <c r="K49" s="359" t="s">
        <v>493</v>
      </c>
      <c r="L49" s="359" t="s">
        <v>493</v>
      </c>
      <c r="M49" s="360" t="s">
        <v>493</v>
      </c>
    </row>
    <row r="50" spans="2:13" ht="27.75" customHeight="1" x14ac:dyDescent="0.2">
      <c r="B50" s="1184" t="s">
        <v>40</v>
      </c>
      <c r="C50" s="1185"/>
      <c r="D50" s="109"/>
      <c r="E50" s="1190" t="s">
        <v>41</v>
      </c>
      <c r="F50" s="1190"/>
      <c r="G50" s="1190"/>
      <c r="H50" s="1191"/>
      <c r="I50" s="358">
        <v>10196</v>
      </c>
      <c r="J50" s="359">
        <v>10263</v>
      </c>
      <c r="K50" s="359">
        <v>12629</v>
      </c>
      <c r="L50" s="359">
        <v>12708</v>
      </c>
      <c r="M50" s="360">
        <v>14281</v>
      </c>
    </row>
    <row r="51" spans="2:13" ht="27.75" customHeight="1" x14ac:dyDescent="0.2">
      <c r="B51" s="1186"/>
      <c r="C51" s="1187"/>
      <c r="D51" s="106"/>
      <c r="E51" s="1190" t="s">
        <v>42</v>
      </c>
      <c r="F51" s="1190"/>
      <c r="G51" s="1190"/>
      <c r="H51" s="1191"/>
      <c r="I51" s="358">
        <v>1278</v>
      </c>
      <c r="J51" s="359">
        <v>2359</v>
      </c>
      <c r="K51" s="359">
        <v>2205</v>
      </c>
      <c r="L51" s="359">
        <v>2072</v>
      </c>
      <c r="M51" s="360">
        <v>1891</v>
      </c>
    </row>
    <row r="52" spans="2:13" ht="27.75" customHeight="1" x14ac:dyDescent="0.2">
      <c r="B52" s="1188"/>
      <c r="C52" s="1189"/>
      <c r="D52" s="106"/>
      <c r="E52" s="1190" t="s">
        <v>43</v>
      </c>
      <c r="F52" s="1190"/>
      <c r="G52" s="1190"/>
      <c r="H52" s="1191"/>
      <c r="I52" s="358">
        <v>56156</v>
      </c>
      <c r="J52" s="359">
        <v>55795</v>
      </c>
      <c r="K52" s="359">
        <v>55525</v>
      </c>
      <c r="L52" s="359">
        <v>54558</v>
      </c>
      <c r="M52" s="360">
        <v>52210</v>
      </c>
    </row>
    <row r="53" spans="2:13" ht="27.75" customHeight="1" thickBot="1" x14ac:dyDescent="0.25">
      <c r="B53" s="1192" t="s">
        <v>19</v>
      </c>
      <c r="C53" s="1193"/>
      <c r="D53" s="110"/>
      <c r="E53" s="1194" t="s">
        <v>44</v>
      </c>
      <c r="F53" s="1194"/>
      <c r="G53" s="1194"/>
      <c r="H53" s="1195"/>
      <c r="I53" s="361">
        <v>19076</v>
      </c>
      <c r="J53" s="362">
        <v>18514</v>
      </c>
      <c r="K53" s="362">
        <v>13820</v>
      </c>
      <c r="L53" s="362">
        <v>12506</v>
      </c>
      <c r="M53" s="363">
        <v>12301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2Kfu8+EDeZ3cLHld6ROOkNdIvIhwzhPS0RJID4PUI0ndjxfgzUaAorKJTytzun8WQKLF32vZ0knqwfu5MUuww==" saltValue="4h62L/dFIMZf2zBbtiEu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533</v>
      </c>
      <c r="G54" s="119" t="s">
        <v>534</v>
      </c>
      <c r="H54" s="120" t="s">
        <v>535</v>
      </c>
    </row>
    <row r="55" spans="2:8" ht="52.5" customHeight="1" x14ac:dyDescent="0.2">
      <c r="B55" s="121"/>
      <c r="C55" s="1211" t="s">
        <v>46</v>
      </c>
      <c r="D55" s="1211"/>
      <c r="E55" s="1212"/>
      <c r="F55" s="122">
        <v>5645</v>
      </c>
      <c r="G55" s="122">
        <v>5647</v>
      </c>
      <c r="H55" s="123">
        <v>6249</v>
      </c>
    </row>
    <row r="56" spans="2:8" ht="52.5" customHeight="1" x14ac:dyDescent="0.2">
      <c r="B56" s="124"/>
      <c r="C56" s="1213" t="s">
        <v>47</v>
      </c>
      <c r="D56" s="1213"/>
      <c r="E56" s="1214"/>
      <c r="F56" s="125">
        <v>3314</v>
      </c>
      <c r="G56" s="125">
        <v>3186</v>
      </c>
      <c r="H56" s="126">
        <v>4037</v>
      </c>
    </row>
    <row r="57" spans="2:8" ht="53.25" customHeight="1" x14ac:dyDescent="0.2">
      <c r="B57" s="124"/>
      <c r="C57" s="1215" t="s">
        <v>48</v>
      </c>
      <c r="D57" s="1215"/>
      <c r="E57" s="1216"/>
      <c r="F57" s="127">
        <v>4495</v>
      </c>
      <c r="G57" s="127">
        <v>5033</v>
      </c>
      <c r="H57" s="128">
        <v>4957</v>
      </c>
    </row>
    <row r="58" spans="2:8" ht="45.75" customHeight="1" x14ac:dyDescent="0.2">
      <c r="B58" s="129"/>
      <c r="C58" s="1203" t="s">
        <v>559</v>
      </c>
      <c r="D58" s="1204"/>
      <c r="E58" s="1205"/>
      <c r="F58" s="130">
        <v>3516</v>
      </c>
      <c r="G58" s="130">
        <v>3517</v>
      </c>
      <c r="H58" s="131">
        <v>3519</v>
      </c>
    </row>
    <row r="59" spans="2:8" ht="45.75" customHeight="1" x14ac:dyDescent="0.2">
      <c r="B59" s="129"/>
      <c r="C59" s="1203" t="s">
        <v>560</v>
      </c>
      <c r="D59" s="1204"/>
      <c r="E59" s="1205"/>
      <c r="F59" s="130" t="s">
        <v>553</v>
      </c>
      <c r="G59" s="130">
        <v>600</v>
      </c>
      <c r="H59" s="131">
        <v>616</v>
      </c>
    </row>
    <row r="60" spans="2:8" ht="45.75" customHeight="1" x14ac:dyDescent="0.2">
      <c r="B60" s="129"/>
      <c r="C60" s="1203" t="s">
        <v>561</v>
      </c>
      <c r="D60" s="1204"/>
      <c r="E60" s="1205"/>
      <c r="F60" s="130">
        <v>373</v>
      </c>
      <c r="G60" s="130">
        <v>357</v>
      </c>
      <c r="H60" s="131">
        <v>345</v>
      </c>
    </row>
    <row r="61" spans="2:8" ht="45.75" customHeight="1" x14ac:dyDescent="0.2">
      <c r="B61" s="129"/>
      <c r="C61" s="1203" t="s">
        <v>562</v>
      </c>
      <c r="D61" s="1204"/>
      <c r="E61" s="1205"/>
      <c r="F61" s="130">
        <v>128</v>
      </c>
      <c r="G61" s="130">
        <v>124</v>
      </c>
      <c r="H61" s="131">
        <v>121</v>
      </c>
    </row>
    <row r="62" spans="2:8" ht="45.75" customHeight="1" thickBot="1" x14ac:dyDescent="0.25">
      <c r="B62" s="132"/>
      <c r="C62" s="1206" t="s">
        <v>563</v>
      </c>
      <c r="D62" s="1207"/>
      <c r="E62" s="1208"/>
      <c r="F62" s="133">
        <v>111</v>
      </c>
      <c r="G62" s="133">
        <v>135</v>
      </c>
      <c r="H62" s="134">
        <v>99</v>
      </c>
    </row>
    <row r="63" spans="2:8" ht="52.5" customHeight="1" thickBot="1" x14ac:dyDescent="0.25">
      <c r="B63" s="135"/>
      <c r="C63" s="1209" t="s">
        <v>49</v>
      </c>
      <c r="D63" s="1209"/>
      <c r="E63" s="1210"/>
      <c r="F63" s="136">
        <v>13455</v>
      </c>
      <c r="G63" s="136">
        <v>13865</v>
      </c>
      <c r="H63" s="137">
        <v>15244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TYQkjqR9H2YRWQDc+7oUZWIvzXACiSMUwWw9avGUX0mUnzVzMMqPH46L2/BMk7K1L3CsZJulRa4F0UkHWud+lQ==" saltValue="Yxe2r+nGwQklYeWXwMXk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102830</v>
      </c>
      <c r="E3" s="156"/>
      <c r="F3" s="157">
        <v>72051</v>
      </c>
      <c r="G3" s="158"/>
      <c r="H3" s="159"/>
    </row>
    <row r="4" spans="1:8" x14ac:dyDescent="0.2">
      <c r="A4" s="160"/>
      <c r="B4" s="161"/>
      <c r="C4" s="162"/>
      <c r="D4" s="163">
        <v>29934</v>
      </c>
      <c r="E4" s="164"/>
      <c r="F4" s="165">
        <v>34140</v>
      </c>
      <c r="G4" s="166"/>
      <c r="H4" s="167"/>
    </row>
    <row r="5" spans="1:8" x14ac:dyDescent="0.2">
      <c r="A5" s="148" t="s">
        <v>525</v>
      </c>
      <c r="B5" s="153"/>
      <c r="C5" s="154"/>
      <c r="D5" s="155">
        <v>50790</v>
      </c>
      <c r="E5" s="156"/>
      <c r="F5" s="157">
        <v>72756</v>
      </c>
      <c r="G5" s="158"/>
      <c r="H5" s="159"/>
    </row>
    <row r="6" spans="1:8" x14ac:dyDescent="0.2">
      <c r="A6" s="160"/>
      <c r="B6" s="161"/>
      <c r="C6" s="162"/>
      <c r="D6" s="163">
        <v>21100</v>
      </c>
      <c r="E6" s="164"/>
      <c r="F6" s="165">
        <v>32117</v>
      </c>
      <c r="G6" s="166"/>
      <c r="H6" s="167"/>
    </row>
    <row r="7" spans="1:8" x14ac:dyDescent="0.2">
      <c r="A7" s="148" t="s">
        <v>526</v>
      </c>
      <c r="B7" s="153"/>
      <c r="C7" s="154"/>
      <c r="D7" s="155">
        <v>48307</v>
      </c>
      <c r="E7" s="156"/>
      <c r="F7" s="157">
        <v>49217</v>
      </c>
      <c r="G7" s="158"/>
      <c r="H7" s="159"/>
    </row>
    <row r="8" spans="1:8" x14ac:dyDescent="0.2">
      <c r="A8" s="160"/>
      <c r="B8" s="161"/>
      <c r="C8" s="162"/>
      <c r="D8" s="163">
        <v>18130</v>
      </c>
      <c r="E8" s="164"/>
      <c r="F8" s="165">
        <v>27232</v>
      </c>
      <c r="G8" s="166"/>
      <c r="H8" s="167"/>
    </row>
    <row r="9" spans="1:8" x14ac:dyDescent="0.2">
      <c r="A9" s="148" t="s">
        <v>527</v>
      </c>
      <c r="B9" s="153"/>
      <c r="C9" s="154"/>
      <c r="D9" s="155">
        <v>75809</v>
      </c>
      <c r="E9" s="156"/>
      <c r="F9" s="157">
        <v>49211</v>
      </c>
      <c r="G9" s="158"/>
      <c r="H9" s="159"/>
    </row>
    <row r="10" spans="1:8" x14ac:dyDescent="0.2">
      <c r="A10" s="160"/>
      <c r="B10" s="161"/>
      <c r="C10" s="162"/>
      <c r="D10" s="163">
        <v>20006</v>
      </c>
      <c r="E10" s="164"/>
      <c r="F10" s="165">
        <v>28367</v>
      </c>
      <c r="G10" s="166"/>
      <c r="H10" s="167"/>
    </row>
    <row r="11" spans="1:8" x14ac:dyDescent="0.2">
      <c r="A11" s="148" t="s">
        <v>528</v>
      </c>
      <c r="B11" s="153"/>
      <c r="C11" s="154"/>
      <c r="D11" s="155">
        <v>58337</v>
      </c>
      <c r="E11" s="156"/>
      <c r="F11" s="157">
        <v>51738</v>
      </c>
      <c r="G11" s="158"/>
      <c r="H11" s="159"/>
    </row>
    <row r="12" spans="1:8" x14ac:dyDescent="0.2">
      <c r="A12" s="160"/>
      <c r="B12" s="161"/>
      <c r="C12" s="168"/>
      <c r="D12" s="163">
        <v>20642</v>
      </c>
      <c r="E12" s="164"/>
      <c r="F12" s="165">
        <v>30360</v>
      </c>
      <c r="G12" s="166"/>
      <c r="H12" s="167"/>
    </row>
    <row r="13" spans="1:8" x14ac:dyDescent="0.2">
      <c r="A13" s="148"/>
      <c r="B13" s="153"/>
      <c r="C13" s="169"/>
      <c r="D13" s="170">
        <v>67215</v>
      </c>
      <c r="E13" s="171"/>
      <c r="F13" s="172">
        <v>58995</v>
      </c>
      <c r="G13" s="173"/>
      <c r="H13" s="159"/>
    </row>
    <row r="14" spans="1:8" x14ac:dyDescent="0.2">
      <c r="A14" s="160"/>
      <c r="B14" s="161"/>
      <c r="C14" s="162"/>
      <c r="D14" s="163">
        <v>21962</v>
      </c>
      <c r="E14" s="164"/>
      <c r="F14" s="165">
        <v>30443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8.7899999999999991</v>
      </c>
      <c r="C19" s="174">
        <f>ROUND(VALUE(SUBSTITUTE(実質収支比率等に係る経年分析!G$48,"▲","-")),2)</f>
        <v>10.99</v>
      </c>
      <c r="D19" s="174">
        <f>ROUND(VALUE(SUBSTITUTE(実質収支比率等に係る経年分析!H$48,"▲","-")),2)</f>
        <v>12.9</v>
      </c>
      <c r="E19" s="174">
        <f>ROUND(VALUE(SUBSTITUTE(実質収支比率等に係る経年分析!I$48,"▲","-")),2)</f>
        <v>13.84</v>
      </c>
      <c r="F19" s="174">
        <f>ROUND(VALUE(SUBSTITUTE(実質収支比率等に係る経年分析!J$48,"▲","-")),2)</f>
        <v>10.16</v>
      </c>
    </row>
    <row r="20" spans="1:11" x14ac:dyDescent="0.2">
      <c r="A20" s="174" t="s">
        <v>53</v>
      </c>
      <c r="B20" s="174">
        <f>ROUND(VALUE(SUBSTITUTE(実質収支比率等に係る経年分析!F$47,"▲","-")),2)</f>
        <v>18.64</v>
      </c>
      <c r="C20" s="174">
        <f>ROUND(VALUE(SUBSTITUTE(実質収支比率等に係る経年分析!G$47,"▲","-")),2)</f>
        <v>16.38</v>
      </c>
      <c r="D20" s="174">
        <f>ROUND(VALUE(SUBSTITUTE(実質収支比率等に係る経年分析!H$47,"▲","-")),2)</f>
        <v>19.170000000000002</v>
      </c>
      <c r="E20" s="174">
        <f>ROUND(VALUE(SUBSTITUTE(実質収支比率等に係る経年分析!I$47,"▲","-")),2)</f>
        <v>19.55</v>
      </c>
      <c r="F20" s="174">
        <f>ROUND(VALUE(SUBSTITUTE(実質収支比率等に係る経年分析!J$47,"▲","-")),2)</f>
        <v>21.38</v>
      </c>
    </row>
    <row r="21" spans="1:11" x14ac:dyDescent="0.2">
      <c r="A21" s="174" t="s">
        <v>54</v>
      </c>
      <c r="B21" s="174">
        <f>IF(ISNUMBER(VALUE(SUBSTITUTE(実質収支比率等に係る経年分析!F$49,"▲","-"))),ROUND(VALUE(SUBSTITUTE(実質収支比率等に係る経年分析!F$49,"▲","-")),2),NA())</f>
        <v>-0.37</v>
      </c>
      <c r="C21" s="174">
        <f>IF(ISNUMBER(VALUE(SUBSTITUTE(実質収支比率等に係る経年分析!G$49,"▲","-"))),ROUND(VALUE(SUBSTITUTE(実質収支比率等に係る経年分析!G$49,"▲","-")),2),NA())</f>
        <v>0.64</v>
      </c>
      <c r="D21" s="174">
        <f>IF(ISNUMBER(VALUE(SUBSTITUTE(実質収支比率等に係る経年分析!H$49,"▲","-"))),ROUND(VALUE(SUBSTITUTE(実質収支比率等に係る経年分析!H$49,"▲","-")),2),NA())</f>
        <v>6.22</v>
      </c>
      <c r="E21" s="174">
        <f>IF(ISNUMBER(VALUE(SUBSTITUTE(実質収支比率等に係る経年分析!I$49,"▲","-"))),ROUND(VALUE(SUBSTITUTE(実質収支比率等に係る経年分析!I$49,"▲","-")),2),NA())</f>
        <v>0.69</v>
      </c>
      <c r="F21" s="174">
        <f>IF(ISNUMBER(VALUE(SUBSTITUTE(実質収支比率等に係る経年分析!J$49,"▲","-"))),ROUND(VALUE(SUBSTITUTE(実質収支比率等に係る経年分析!J$49,"▲","-")),2),NA())</f>
        <v>-1.46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病院事業会計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畑地かん水事業特別会計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後期高齢者医療保険特別会計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1.1399999999999999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0.43</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12.85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4211</v>
      </c>
      <c r="E42" s="176"/>
      <c r="F42" s="176"/>
      <c r="G42" s="176">
        <f>'実質公債費比率（分子）の構造'!L$52</f>
        <v>4391</v>
      </c>
      <c r="H42" s="176"/>
      <c r="I42" s="176"/>
      <c r="J42" s="176">
        <f>'実質公債費比率（分子）の構造'!M$52</f>
        <v>4571</v>
      </c>
      <c r="K42" s="176"/>
      <c r="L42" s="176"/>
      <c r="M42" s="176">
        <f>'実質公債費比率（分子）の構造'!N$52</f>
        <v>4773</v>
      </c>
      <c r="N42" s="176"/>
      <c r="O42" s="176"/>
      <c r="P42" s="176">
        <f>'実質公債費比率（分子）の構造'!O$52</f>
        <v>4779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30</v>
      </c>
      <c r="C44" s="176"/>
      <c r="D44" s="176"/>
      <c r="E44" s="176">
        <f>'実質公債費比率（分子）の構造'!L$50</f>
        <v>38</v>
      </c>
      <c r="F44" s="176"/>
      <c r="G44" s="176"/>
      <c r="H44" s="176">
        <f>'実質公債費比率（分子）の構造'!M$50</f>
        <v>38</v>
      </c>
      <c r="I44" s="176"/>
      <c r="J44" s="176"/>
      <c r="K44" s="176">
        <f>'実質公債費比率（分子）の構造'!N$50</f>
        <v>38</v>
      </c>
      <c r="L44" s="176"/>
      <c r="M44" s="176"/>
      <c r="N44" s="176">
        <f>'実質公債費比率（分子）の構造'!O$50</f>
        <v>38</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1465</v>
      </c>
      <c r="C46" s="176"/>
      <c r="D46" s="176"/>
      <c r="E46" s="176">
        <f>'実質公債費比率（分子）の構造'!L$48</f>
        <v>1580</v>
      </c>
      <c r="F46" s="176"/>
      <c r="G46" s="176"/>
      <c r="H46" s="176">
        <f>'実質公債費比率（分子）の構造'!M$48</f>
        <v>1428</v>
      </c>
      <c r="I46" s="176"/>
      <c r="J46" s="176"/>
      <c r="K46" s="176">
        <f>'実質公債費比率（分子）の構造'!N$48</f>
        <v>1445</v>
      </c>
      <c r="L46" s="176"/>
      <c r="M46" s="176"/>
      <c r="N46" s="176">
        <f>'実質公債費比率（分子）の構造'!O$48</f>
        <v>1537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4126</v>
      </c>
      <c r="C49" s="176"/>
      <c r="D49" s="176"/>
      <c r="E49" s="176">
        <f>'実質公債費比率（分子）の構造'!L$45</f>
        <v>4418</v>
      </c>
      <c r="F49" s="176"/>
      <c r="G49" s="176"/>
      <c r="H49" s="176">
        <f>'実質公債費比率（分子）の構造'!M$45</f>
        <v>4780</v>
      </c>
      <c r="I49" s="176"/>
      <c r="J49" s="176"/>
      <c r="K49" s="176">
        <f>'実質公債費比率（分子）の構造'!N$45</f>
        <v>5206</v>
      </c>
      <c r="L49" s="176"/>
      <c r="M49" s="176"/>
      <c r="N49" s="176">
        <f>'実質公債費比率（分子）の構造'!O$45</f>
        <v>5238</v>
      </c>
      <c r="O49" s="176"/>
      <c r="P49" s="176"/>
    </row>
    <row r="50" spans="1:16" x14ac:dyDescent="0.2">
      <c r="A50" s="176" t="s">
        <v>67</v>
      </c>
      <c r="B50" s="176" t="e">
        <f>NA()</f>
        <v>#N/A</v>
      </c>
      <c r="C50" s="176">
        <f>IF(ISNUMBER('実質公債費比率（分子）の構造'!K$53),'実質公債費比率（分子）の構造'!K$53,NA())</f>
        <v>1410</v>
      </c>
      <c r="D50" s="176" t="e">
        <f>NA()</f>
        <v>#N/A</v>
      </c>
      <c r="E50" s="176" t="e">
        <f>NA()</f>
        <v>#N/A</v>
      </c>
      <c r="F50" s="176">
        <f>IF(ISNUMBER('実質公債費比率（分子）の構造'!L$53),'実質公債費比率（分子）の構造'!L$53,NA())</f>
        <v>1645</v>
      </c>
      <c r="G50" s="176" t="e">
        <f>NA()</f>
        <v>#N/A</v>
      </c>
      <c r="H50" s="176" t="e">
        <f>NA()</f>
        <v>#N/A</v>
      </c>
      <c r="I50" s="176">
        <f>IF(ISNUMBER('実質公債費比率（分子）の構造'!M$53),'実質公債費比率（分子）の構造'!M$53,NA())</f>
        <v>1675</v>
      </c>
      <c r="J50" s="176" t="e">
        <f>NA()</f>
        <v>#N/A</v>
      </c>
      <c r="K50" s="176" t="e">
        <f>NA()</f>
        <v>#N/A</v>
      </c>
      <c r="L50" s="176">
        <f>IF(ISNUMBER('実質公債費比率（分子）の構造'!N$53),'実質公債費比率（分子）の構造'!N$53,NA())</f>
        <v>1916</v>
      </c>
      <c r="M50" s="176" t="e">
        <f>NA()</f>
        <v>#N/A</v>
      </c>
      <c r="N50" s="176" t="e">
        <f>NA()</f>
        <v>#N/A</v>
      </c>
      <c r="O50" s="176">
        <f>IF(ISNUMBER('実質公債費比率（分子）の構造'!O$53),'実質公債費比率（分子）の構造'!O$53,NA())</f>
        <v>2034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56156</v>
      </c>
      <c r="E56" s="175"/>
      <c r="F56" s="175"/>
      <c r="G56" s="175">
        <f>'将来負担比率（分子）の構造'!J$52</f>
        <v>55795</v>
      </c>
      <c r="H56" s="175"/>
      <c r="I56" s="175"/>
      <c r="J56" s="175">
        <f>'将来負担比率（分子）の構造'!K$52</f>
        <v>55525</v>
      </c>
      <c r="K56" s="175"/>
      <c r="L56" s="175"/>
      <c r="M56" s="175">
        <f>'将来負担比率（分子）の構造'!L$52</f>
        <v>54558</v>
      </c>
      <c r="N56" s="175"/>
      <c r="O56" s="175"/>
      <c r="P56" s="175">
        <f>'将来負担比率（分子）の構造'!M$52</f>
        <v>52210</v>
      </c>
    </row>
    <row r="57" spans="1:16" x14ac:dyDescent="0.2">
      <c r="A57" s="175" t="s">
        <v>42</v>
      </c>
      <c r="B57" s="175"/>
      <c r="C57" s="175"/>
      <c r="D57" s="175">
        <f>'将来負担比率（分子）の構造'!I$51</f>
        <v>1278</v>
      </c>
      <c r="E57" s="175"/>
      <c r="F57" s="175"/>
      <c r="G57" s="175">
        <f>'将来負担比率（分子）の構造'!J$51</f>
        <v>2359</v>
      </c>
      <c r="H57" s="175"/>
      <c r="I57" s="175"/>
      <c r="J57" s="175">
        <f>'将来負担比率（分子）の構造'!K$51</f>
        <v>2205</v>
      </c>
      <c r="K57" s="175"/>
      <c r="L57" s="175"/>
      <c r="M57" s="175">
        <f>'将来負担比率（分子）の構造'!L$51</f>
        <v>2072</v>
      </c>
      <c r="N57" s="175"/>
      <c r="O57" s="175"/>
      <c r="P57" s="175">
        <f>'将来負担比率（分子）の構造'!M$51</f>
        <v>1891</v>
      </c>
    </row>
    <row r="58" spans="1:16" x14ac:dyDescent="0.2">
      <c r="A58" s="175" t="s">
        <v>41</v>
      </c>
      <c r="B58" s="175"/>
      <c r="C58" s="175"/>
      <c r="D58" s="175">
        <f>'将来負担比率（分子）の構造'!I$50</f>
        <v>10196</v>
      </c>
      <c r="E58" s="175"/>
      <c r="F58" s="175"/>
      <c r="G58" s="175">
        <f>'将来負担比率（分子）の構造'!J$50</f>
        <v>10263</v>
      </c>
      <c r="H58" s="175"/>
      <c r="I58" s="175"/>
      <c r="J58" s="175">
        <f>'将来負担比率（分子）の構造'!K$50</f>
        <v>12629</v>
      </c>
      <c r="K58" s="175"/>
      <c r="L58" s="175"/>
      <c r="M58" s="175">
        <f>'将来負担比率（分子）の構造'!L$50</f>
        <v>12708</v>
      </c>
      <c r="N58" s="175"/>
      <c r="O58" s="175"/>
      <c r="P58" s="175">
        <f>'将来負担比率（分子）の構造'!M$50</f>
        <v>14281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21</v>
      </c>
      <c r="C61" s="175"/>
      <c r="D61" s="175"/>
      <c r="E61" s="175">
        <f>'将来負担比率（分子）の構造'!J$46</f>
        <v>21</v>
      </c>
      <c r="F61" s="175"/>
      <c r="G61" s="175"/>
      <c r="H61" s="175">
        <f>'将来負担比率（分子）の構造'!K$46</f>
        <v>21</v>
      </c>
      <c r="I61" s="175"/>
      <c r="J61" s="175"/>
      <c r="K61" s="175">
        <f>'将来負担比率（分子）の構造'!L$46</f>
        <v>21</v>
      </c>
      <c r="L61" s="175"/>
      <c r="M61" s="175"/>
      <c r="N61" s="175">
        <f>'将来負担比率（分子）の構造'!M$46</f>
        <v>21</v>
      </c>
      <c r="O61" s="175"/>
      <c r="P61" s="175"/>
    </row>
    <row r="62" spans="1:16" x14ac:dyDescent="0.2">
      <c r="A62" s="175" t="s">
        <v>35</v>
      </c>
      <c r="B62" s="175">
        <f>'将来負担比率（分子）の構造'!I$45</f>
        <v>6411</v>
      </c>
      <c r="C62" s="175"/>
      <c r="D62" s="175"/>
      <c r="E62" s="175">
        <f>'将来負担比率（分子）の構造'!J$45</f>
        <v>6774</v>
      </c>
      <c r="F62" s="175"/>
      <c r="G62" s="175"/>
      <c r="H62" s="175">
        <f>'将来負担比率（分子）の構造'!K$45</f>
        <v>6452</v>
      </c>
      <c r="I62" s="175"/>
      <c r="J62" s="175"/>
      <c r="K62" s="175">
        <f>'将来負担比率（分子）の構造'!L$45</f>
        <v>6434</v>
      </c>
      <c r="L62" s="175"/>
      <c r="M62" s="175"/>
      <c r="N62" s="175">
        <f>'将来負担比率（分子）の構造'!M$45</f>
        <v>6594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18326</v>
      </c>
      <c r="C64" s="175"/>
      <c r="D64" s="175"/>
      <c r="E64" s="175">
        <f>'将来負担比率（分子）の構造'!J$43</f>
        <v>18065</v>
      </c>
      <c r="F64" s="175"/>
      <c r="G64" s="175"/>
      <c r="H64" s="175">
        <f>'将来負担比率（分子）の構造'!K$43</f>
        <v>16067</v>
      </c>
      <c r="I64" s="175"/>
      <c r="J64" s="175"/>
      <c r="K64" s="175">
        <f>'将来負担比率（分子）の構造'!L$43</f>
        <v>14822</v>
      </c>
      <c r="L64" s="175"/>
      <c r="M64" s="175"/>
      <c r="N64" s="175">
        <f>'将来負担比率（分子）の構造'!M$43</f>
        <v>13301</v>
      </c>
      <c r="O64" s="175"/>
      <c r="P64" s="175"/>
    </row>
    <row r="65" spans="1:16" x14ac:dyDescent="0.2">
      <c r="A65" s="175" t="s">
        <v>32</v>
      </c>
      <c r="B65" s="175" t="str">
        <f>'将来負担比率（分子）の構造'!I$42</f>
        <v>-</v>
      </c>
      <c r="C65" s="175"/>
      <c r="D65" s="175"/>
      <c r="E65" s="175">
        <f>'将来負担比率（分子）の構造'!J$42</f>
        <v>1</v>
      </c>
      <c r="F65" s="175"/>
      <c r="G65" s="175"/>
      <c r="H65" s="175">
        <f>'将来負担比率（分子）の構造'!K$42</f>
        <v>0</v>
      </c>
      <c r="I65" s="175"/>
      <c r="J65" s="175"/>
      <c r="K65" s="175" t="str">
        <f>'将来負担比率（分子）の構造'!L$42</f>
        <v>-</v>
      </c>
      <c r="L65" s="175"/>
      <c r="M65" s="175"/>
      <c r="N65" s="175">
        <f>'将来負担比率（分子）の構造'!M$42</f>
        <v>2727</v>
      </c>
      <c r="O65" s="175"/>
      <c r="P65" s="175"/>
    </row>
    <row r="66" spans="1:16" x14ac:dyDescent="0.2">
      <c r="A66" s="175" t="s">
        <v>31</v>
      </c>
      <c r="B66" s="175">
        <f>'将来負担比率（分子）の構造'!I$41</f>
        <v>61947</v>
      </c>
      <c r="C66" s="175"/>
      <c r="D66" s="175"/>
      <c r="E66" s="175">
        <f>'将来負担比率（分子）の構造'!J$41</f>
        <v>62070</v>
      </c>
      <c r="F66" s="175"/>
      <c r="G66" s="175"/>
      <c r="H66" s="175">
        <f>'将来負担比率（分子）の構造'!K$41</f>
        <v>61639</v>
      </c>
      <c r="I66" s="175"/>
      <c r="J66" s="175"/>
      <c r="K66" s="175">
        <f>'将来負担比率（分子）の構造'!L$41</f>
        <v>60566</v>
      </c>
      <c r="L66" s="175"/>
      <c r="M66" s="175"/>
      <c r="N66" s="175">
        <f>'将来負担比率（分子）の構造'!M$41</f>
        <v>58039</v>
      </c>
      <c r="O66" s="175"/>
      <c r="P66" s="175"/>
    </row>
    <row r="67" spans="1:16" x14ac:dyDescent="0.2">
      <c r="A67" s="175" t="s">
        <v>71</v>
      </c>
      <c r="B67" s="175" t="e">
        <f>NA()</f>
        <v>#N/A</v>
      </c>
      <c r="C67" s="175">
        <f>IF(ISNUMBER('将来負担比率（分子）の構造'!I$53), IF('将来負担比率（分子）の構造'!I$53 &lt; 0, 0, '将来負担比率（分子）の構造'!I$53), NA())</f>
        <v>19076</v>
      </c>
      <c r="D67" s="175" t="e">
        <f>NA()</f>
        <v>#N/A</v>
      </c>
      <c r="E67" s="175" t="e">
        <f>NA()</f>
        <v>#N/A</v>
      </c>
      <c r="F67" s="175">
        <f>IF(ISNUMBER('将来負担比率（分子）の構造'!J$53), IF('将来負担比率（分子）の構造'!J$53 &lt; 0, 0, '将来負担比率（分子）の構造'!J$53), NA())</f>
        <v>18514</v>
      </c>
      <c r="G67" s="175" t="e">
        <f>NA()</f>
        <v>#N/A</v>
      </c>
      <c r="H67" s="175" t="e">
        <f>NA()</f>
        <v>#N/A</v>
      </c>
      <c r="I67" s="175">
        <f>IF(ISNUMBER('将来負担比率（分子）の構造'!K$53), IF('将来負担比率（分子）の構造'!K$53 &lt; 0, 0, '将来負担比率（分子）の構造'!K$53), NA())</f>
        <v>13820</v>
      </c>
      <c r="J67" s="175" t="e">
        <f>NA()</f>
        <v>#N/A</v>
      </c>
      <c r="K67" s="175" t="e">
        <f>NA()</f>
        <v>#N/A</v>
      </c>
      <c r="L67" s="175">
        <f>IF(ISNUMBER('将来負担比率（分子）の構造'!L$53), IF('将来負担比率（分子）の構造'!L$53 &lt; 0, 0, '将来負担比率（分子）の構造'!L$53), NA())</f>
        <v>12506</v>
      </c>
      <c r="M67" s="175" t="e">
        <f>NA()</f>
        <v>#N/A</v>
      </c>
      <c r="N67" s="175" t="e">
        <f>NA()</f>
        <v>#N/A</v>
      </c>
      <c r="O67" s="175">
        <f>IF(ISNUMBER('将来負担比率（分子）の構造'!M$53), IF('将来負担比率（分子）の構造'!M$53 &lt; 0, 0, '将来負担比率（分子）の構造'!M$53), NA())</f>
        <v>12301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5645</v>
      </c>
      <c r="C72" s="179">
        <f>基金残高に係る経年分析!G55</f>
        <v>5647</v>
      </c>
      <c r="D72" s="179">
        <f>基金残高に係る経年分析!H55</f>
        <v>6249</v>
      </c>
    </row>
    <row r="73" spans="1:16" x14ac:dyDescent="0.2">
      <c r="A73" s="178" t="s">
        <v>74</v>
      </c>
      <c r="B73" s="179">
        <f>基金残高に係る経年分析!F56</f>
        <v>3314</v>
      </c>
      <c r="C73" s="179">
        <f>基金残高に係る経年分析!G56</f>
        <v>3186</v>
      </c>
      <c r="D73" s="179">
        <f>基金残高に係る経年分析!H56</f>
        <v>4037</v>
      </c>
    </row>
    <row r="74" spans="1:16" x14ac:dyDescent="0.2">
      <c r="A74" s="178" t="s">
        <v>75</v>
      </c>
      <c r="B74" s="179">
        <f>基金残高に係る経年分析!F57</f>
        <v>4495</v>
      </c>
      <c r="C74" s="179">
        <f>基金残高に係る経年分析!G57</f>
        <v>5033</v>
      </c>
      <c r="D74" s="179">
        <f>基金残高に係る経年分析!H57</f>
        <v>4957</v>
      </c>
    </row>
  </sheetData>
  <sheetProtection algorithmName="SHA-512" hashValue="mhNpsXF9HBFFEz5jxnF0ykDECuZbUUAjBbph3ucPoJsfX4swPNCsTc5FYzg8T9YQpzorCtcmEJwMXa+6j8AsIw==" saltValue="P3sYL/qrjueHKtFmgbq/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福田 奈月</cp:lastModifiedBy>
  <cp:lastPrinted>2025-03-21T07:23:57Z</cp:lastPrinted>
  <dcterms:created xsi:type="dcterms:W3CDTF">2025-02-19T04:34:12Z</dcterms:created>
  <dcterms:modified xsi:type="dcterms:W3CDTF">2025-03-24T04:38:23Z</dcterms:modified>
  <cp:category/>
</cp:coreProperties>
</file>