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生活環境部-水道業務課$\○水道総務係\2決算関係\経営比較分析\R4年度分\2_回答\"/>
    </mc:Choice>
  </mc:AlternateContent>
  <xr:revisionPtr revIDLastSave="0" documentId="13_ncr:1_{D51AB9E7-5B9D-4431-865F-B86FCCA7A988}" xr6:coauthVersionLast="47" xr6:coauthVersionMax="47" xr10:uidLastSave="{00000000-0000-0000-0000-000000000000}"/>
  <workbookProtection workbookAlgorithmName="SHA-512" workbookHashValue="a24+2OOVSFbRkYRk7x+uC44UBO2aukESePaitFFbGjPmphfkMJ1QJFtkI8F+MFmAxKQXcy2xrCPwnzPu7NO/Ow==" workbookSaltValue="hKFnBh3yuNCDX8wsimHca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W10" i="4" s="1"/>
  <c r="P6" i="5"/>
  <c r="P10" i="4" s="1"/>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BB10" i="4"/>
  <c r="AT10" i="4"/>
  <c r="I10" i="4"/>
  <c r="BB8" i="4"/>
  <c r="AL8" i="4"/>
  <c r="AD8" i="4"/>
  <c r="W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<sst xmlns="http://schemas.openxmlformats.org/spreadsheetml/2006/main" count="228" uniqueCount="115">
  <si>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</si>
  <si>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</si>
  <si>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</si>
  <si>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</si>
  <si>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</si>
  <si>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</si>
  <si>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</si>
  <si>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</si>
  <si>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</si>
  <si>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</si>
  <si>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</si>
  <si>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</si>
  <si>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</si>
  <si>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</si>
  <si>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</si>
  <si>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</si>
  <si>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</si>
  <si>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</si>
  <si>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</si>
  <si>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</si>
  <si>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</si>
  <si>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</si>
  <si>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</si>
  <si>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</si>
  <si>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</si>
  <si>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</si>
  <si>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</si>
  <si>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</si>
  <si>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</si>
  <si>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</si>
  <si>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</si>
  <si>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</si>
  <si>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</si>
  <si>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</si>
  <si>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</si>
  <si>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</si>
  <si>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</si>
  <si>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</si>
  <si>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</si>
  <si>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</si>
  <si>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</si>
  <si>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</si>
  <si>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</si>
  <si>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</si>
  <si>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</si>
  <si>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</si>
  <si>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</si>
  <si>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</si>
  <si>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</si>
  <si>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</si>
  <si>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</si>
  <si>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</si>
  <si>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</si>
  <si>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</si>
  <si>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</si>
  <si>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</si>
  <si>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</si>
  <si>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</si>
  <si>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</si>
  <si>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</si>
  <si>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</si>
  <si>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</si>
  <si>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</si>
  <si>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</si>
  <si>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</si>
  <si>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</si>
  <si>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</si>
  <si>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</si>
  <si>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</si>
  <si>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</si>
  <si>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</si>
  <si>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</si>
  <si>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</si>
  <si>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</si>
  <si>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</si>
  <si>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</si>
  <si>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</si>
  <si>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</si>
  <si>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</si>
  <si>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</si>
  <si>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</si>
  <si>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</si>
  <si>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</si>
  <si>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</si>
  <si>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</si>
  <si>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</si>
  <si>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</si>
  <si>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</si>
  <si>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</si>
  <si>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</si>
  <si>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</si>
  <si>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</si>
  <si>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</si>
  <si>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</si>
  <si>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</si>
  <si>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</si>
  <si>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</si>
  <si>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</si>
  <si>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</si>
  <si>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</si>
  <si>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</si>
  <si>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</si>
  <si>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</si>
  <si>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</si>
  <si>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</si>
  <si>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</si>
  <si>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</si>
  <si>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</si>
  <si>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</si>
  <si>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</si>
  <si>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</si>
  <si>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</si>
  <si>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①有形固定資産減価償却率については、類似団体と同程度の水準にあり、平均値の傾向と同様に今後も上昇していくことが見込まれている。
　②管路経年化率については、類似団体と比較して高い水準にあり、今後も上昇していくことが見込まれている。逓増していた経年化率が令和3年度に減少しているのは、令和3年度に統合した簡易水道及び専用水道の大半が比較的新しく創設された事業であり、耐用年数を迎えていない管路が多いためである。
　③管路更新率は、現在、類似団体に比べて低い
が、創設期・拡張期に布設された管路が耐用年数を迎えていく中で、効率的な施設利用のためにも、中長期的な視点で計画的に更新等を行うことが求められる。</t>
    <rPh sb="34" eb="37">
      <t>ヘイキンチ</t>
    </rPh>
    <rPh sb="38" eb="40">
      <t>ケイコウ</t>
    </rPh>
    <rPh sb="41" eb="43">
      <t>ドウヨウ</t>
    </rPh>
    <rPh sb="260" eb="263">
      <t>コウリツテキ</t>
    </rPh>
    <rPh sb="264" eb="266">
      <t>シセツ</t>
    </rPh>
    <rPh sb="266" eb="268">
      <t>リヨウ</t>
    </rPh>
    <rPh sb="274" eb="275">
      <t>チュウ</t>
    </rPh>
    <phoneticPr fontId="4"/>
  </si>
  <si>
    <t>　令和4年4月使用分より平均改定率1.1%の値上げを行ったが、①経常収支比率及び⑤料金回収率は低下した。これは、物価高騰による費用の増加などによるものである。率は低下したものの、類似団体平均値を上回り、また事業統合（令和3年度）前の値と比較して高い水準もしくは同水準を維持している。
　⑥給水原価についても、物価上昇の影響を受け、前年比で増加しているが、類似団体と比べ、低く抑えられている。当市は、良質な地下水が豊富にあり、高度な浄水施設等が不要なためである。
　③流動比率については、類似団体平均値を下回っているが、100％を大きく上回っており、短期的な支払能力に問題はない。近年、流動比率が低下してきているのは、④企業債残高対給水収益比率を改善するため、財源の見直しを行っているためである。当市の率は類似団体と比べて非常に高く、企業債に依存した経営となっていたが、この取り組みなどにより減少傾向が見られる。
　⑦施設利用率については、類似団体と比較して低くなっている。今後、大幅な低下が見られるようであれば、ダウンサイジング等も含めて検討する必要がある。
　⑧有収率については、改善しつつあるが、未だ類似団体と比べて低いため、今後も引き続き漏水調査を行うなどして原因を特定し、改善する必要がある。</t>
    <rPh sb="1" eb="3">
      <t>レイワ</t>
    </rPh>
    <rPh sb="4" eb="5">
      <t>ネン</t>
    </rPh>
    <rPh sb="6" eb="7">
      <t>ガツ</t>
    </rPh>
    <rPh sb="7" eb="10">
      <t>シヨウブン</t>
    </rPh>
    <rPh sb="12" eb="14">
      <t>ヘイキン</t>
    </rPh>
    <rPh sb="14" eb="17">
      <t>カイテイリツ</t>
    </rPh>
    <rPh sb="22" eb="24">
      <t>ネア</t>
    </rPh>
    <rPh sb="26" eb="27">
      <t>オコナ</t>
    </rPh>
    <rPh sb="32" eb="36">
      <t>ケイジョウシュウシ</t>
    </rPh>
    <rPh sb="36" eb="38">
      <t>ヒリツ</t>
    </rPh>
    <rPh sb="38" eb="39">
      <t>オヨ</t>
    </rPh>
    <rPh sb="41" eb="43">
      <t>リョウキン</t>
    </rPh>
    <rPh sb="43" eb="46">
      <t>カイシュウリツ</t>
    </rPh>
    <rPh sb="47" eb="49">
      <t>テイカ</t>
    </rPh>
    <rPh sb="56" eb="60">
      <t>ブッカコウトウ</t>
    </rPh>
    <rPh sb="63" eb="65">
      <t>ヒヨウ</t>
    </rPh>
    <rPh sb="66" eb="68">
      <t>ゾウカ</t>
    </rPh>
    <rPh sb="79" eb="80">
      <t>リツ</t>
    </rPh>
    <rPh sb="81" eb="83">
      <t>テイカ</t>
    </rPh>
    <rPh sb="89" eb="96">
      <t>ルイジダンタイヘイキンチ</t>
    </rPh>
    <rPh sb="97" eb="99">
      <t>ウワマワ</t>
    </rPh>
    <rPh sb="116" eb="117">
      <t>アタイ</t>
    </rPh>
    <rPh sb="118" eb="120">
      <t>ヒカク</t>
    </rPh>
    <rPh sb="122" eb="123">
      <t>タカ</t>
    </rPh>
    <rPh sb="124" eb="126">
      <t>スイジュン</t>
    </rPh>
    <rPh sb="130" eb="133">
      <t>ドウスイジュン</t>
    </rPh>
    <rPh sb="134" eb="136">
      <t>イジ</t>
    </rPh>
    <rPh sb="154" eb="158">
      <t>ブッカジョウショウ</t>
    </rPh>
    <rPh sb="159" eb="161">
      <t>エイキョウ</t>
    </rPh>
    <rPh sb="162" eb="163">
      <t>ウ</t>
    </rPh>
    <rPh sb="165" eb="168">
      <t>ゼンネンヒ</t>
    </rPh>
    <rPh sb="169" eb="171">
      <t>ゾウカ</t>
    </rPh>
    <rPh sb="289" eb="291">
      <t>キンネン</t>
    </rPh>
    <rPh sb="292" eb="294">
      <t>リュウドウ</t>
    </rPh>
    <rPh sb="294" eb="296">
      <t>ヒリツ</t>
    </rPh>
    <rPh sb="297" eb="299">
      <t>テイカ</t>
    </rPh>
    <rPh sb="309" eb="312">
      <t>キギョウサイ</t>
    </rPh>
    <rPh sb="312" eb="314">
      <t>ザンダカ</t>
    </rPh>
    <rPh sb="314" eb="315">
      <t>タイ</t>
    </rPh>
    <rPh sb="315" eb="317">
      <t>キュウスイ</t>
    </rPh>
    <rPh sb="317" eb="319">
      <t>シュウエキ</t>
    </rPh>
    <rPh sb="319" eb="321">
      <t>ヒリツ</t>
    </rPh>
    <rPh sb="322" eb="324">
      <t>カイゼン</t>
    </rPh>
    <rPh sb="329" eb="331">
      <t>ザイゲン</t>
    </rPh>
    <rPh sb="332" eb="334">
      <t>ミナオ</t>
    </rPh>
    <rPh sb="336" eb="337">
      <t>オコナ</t>
    </rPh>
    <rPh sb="347" eb="348">
      <t>トウ</t>
    </rPh>
    <rPh sb="386" eb="387">
      <t>_x0000_</t>
    </rPh>
    <rPh sb="388" eb="389">
      <t>_x0001_</t>
    </rPh>
    <rPh sb="395" eb="397">
      <t>_x0002__x0003__x0004__x0001__x0005_</t>
    </rPh>
    <rPh sb="397" eb="399">
      <t>_x0006__x0001__x0007__x0007_</t>
    </rPh>
    <rPh sb="400" eb="401">
      <t/>
    </rPh>
    <phoneticPr fontId="4"/>
  </si>
  <si>
    <t>　西条市では、令和2年度の経営戦略策定、令和3年度の上水道及び簡易水道等の事業統合と将来を見据えた経営基盤の強化を進めてきた。令和4年度の料金改定の際には、合併以来の課題であった料金統一を行い、市内全域で1つの水道事業として経営していく体制を整えた。
　経営改善は進めているものの、当事業は厳しい経営環境に置かれている。物価高の影響を受け、節水意識が高まり、使用水量が減少したことにより料金改定後にも関わらず収益の増加はほとんど見られず、経常的な費用も大きく増加している。
　当市は良質な地下水が豊富であるがゆえに普及率が低く、効率性に欠ける部分がある。また施設の老朽化も進んでいるため、計画的に更新を行っていく必要がある。今後の経済状況等を注視しつつ、財源確保のあり方を検討し、持続可能な事業経営の実現に向け、引き続き取り組んでいく。</t>
    <rPh sb="1" eb="4">
      <t>サイジョウシ</t>
    </rPh>
    <rPh sb="7" eb="9">
      <t>レイワ</t>
    </rPh>
    <rPh sb="10" eb="12">
      <t>ネンド</t>
    </rPh>
    <rPh sb="17" eb="19">
      <t>サクテイ</t>
    </rPh>
    <rPh sb="29" eb="30">
      <t>オヨ</t>
    </rPh>
    <rPh sb="35" eb="36">
      <t>トウ</t>
    </rPh>
    <rPh sb="37" eb="39">
      <t>ジギョウ</t>
    </rPh>
    <rPh sb="42" eb="44">
      <t>ショウライ</t>
    </rPh>
    <rPh sb="45" eb="47">
      <t>ミス</t>
    </rPh>
    <rPh sb="49" eb="53">
      <t>ケイエイキバン</t>
    </rPh>
    <rPh sb="54" eb="56">
      <t>キョウカ</t>
    </rPh>
    <rPh sb="57" eb="58">
      <t>スス</t>
    </rPh>
    <rPh sb="69" eb="71">
      <t>リョウキン</t>
    </rPh>
    <rPh sb="71" eb="73">
      <t>カイテイ</t>
    </rPh>
    <rPh sb="74" eb="75">
      <t>サイ</t>
    </rPh>
    <rPh sb="78" eb="82">
      <t>ガッペイイライ</t>
    </rPh>
    <rPh sb="83" eb="85">
      <t>カダイ</t>
    </rPh>
    <rPh sb="97" eb="101">
      <t>シナイゼンイキ</t>
    </rPh>
    <rPh sb="105" eb="109">
      <t>スイドウジギョウ</t>
    </rPh>
    <rPh sb="112" eb="114">
      <t>ケイエイ</t>
    </rPh>
    <rPh sb="118" eb="120">
      <t>タイセイ</t>
    </rPh>
    <rPh sb="121" eb="122">
      <t>トトノ</t>
    </rPh>
    <rPh sb="124" eb="125">
      <t>ウ</t>
    </rPh>
    <rPh sb="127" eb="129">
      <t>ケイエイ</t>
    </rPh>
    <rPh sb="129" eb="131">
      <t>カイゼン</t>
    </rPh>
    <rPh sb="132" eb="133">
      <t>スス</t>
    </rPh>
    <rPh sb="145" eb="146">
      <t>キビ</t>
    </rPh>
    <rPh sb="148" eb="150">
      <t>ケイエイ</t>
    </rPh>
    <rPh sb="150" eb="152">
      <t>カンキョウ</t>
    </rPh>
    <rPh sb="153" eb="154">
      <t>オ</t>
    </rPh>
    <rPh sb="162" eb="164">
      <t>ゲンショウ</t>
    </rPh>
    <rPh sb="170" eb="174">
      <t>セッスイイシキ</t>
    </rPh>
    <rPh sb="175" eb="176">
      <t>タカ</t>
    </rPh>
    <rPh sb="180" eb="183">
      <t>カイテイゴ</t>
    </rPh>
    <rPh sb="185" eb="186">
      <t>カカ</t>
    </rPh>
    <rPh sb="189" eb="191">
      <t>シュウエキ</t>
    </rPh>
    <rPh sb="201" eb="202">
      <t>ミ</t>
    </rPh>
    <rPh sb="223" eb="224">
      <t>キビ</t>
    </rPh>
    <rPh sb="226" eb="228">
      <t>ケイエイ</t>
    </rPh>
    <rPh sb="228" eb="230">
      <t>カンキョウ</t>
    </rPh>
    <rPh sb="231" eb="232">
      <t>オ</t>
    </rPh>
    <rPh sb="258" eb="260">
      <t>ブブン</t>
    </rPh>
    <rPh sb="266" eb="268">
      <t>シセツ</t>
    </rPh>
    <rPh sb="269" eb="272">
      <t>ロウキュウカ</t>
    </rPh>
    <rPh sb="273" eb="274">
      <t>スス</t>
    </rPh>
    <rPh sb="281" eb="284">
      <t>ケイカクテキ</t>
    </rPh>
    <rPh sb="285" eb="287">
      <t>コウシン</t>
    </rPh>
    <rPh sb="288" eb="289">
      <t>オコナ</t>
    </rPh>
    <rPh sb="293" eb="295">
      <t>ヒツヨウ</t>
    </rPh>
    <rPh sb="305" eb="307">
      <t>チュウシ</t>
    </rPh>
    <rPh sb="316" eb="318">
      <t>カクホ</t>
    </rPh>
    <rPh sb="321" eb="322">
      <t>カタ</t>
    </rPh>
    <rPh sb="323" eb="325">
      <t>ケントウ</t>
    </rPh>
    <rPh sb="327" eb="331">
      <t>ジゾクカノウ</t>
    </rPh>
    <rPh sb="332" eb="334">
      <t>ケイエイ</t>
    </rPh>
    <rPh sb="340" eb="344">
      <t>ジゾクカノウ</t>
    </rPh>
    <rPh sb="345" eb="347">
      <t>ジギョウ</t>
    </rPh>
    <rPh sb="347" eb="349">
      <t>ケイエイ</t>
    </rPh>
    <rPh sb="350" eb="352">
      <t>ジツゲン</t>
    </rPh>
    <rPh sb="353" eb="354">
      <t>ム</t>
    </rPh>
    <rPh sb="356" eb="357">
      <t>ヒ</t>
    </rPh>
    <rPh sb="358" eb="359">
      <t>ツヅ</t>
    </rPh>
    <rPh sb="360" eb="361">
      <t>ト</t>
    </rPh>
    <rPh sb="362" eb="3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</si>
</sst>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0.43</c:v>
                </c:pt>
                <c:pt idx="2">
                  <c:v>0.32</c:v>
                </c:pt>
                <c:pt idx="3">
                  <c:v>0.31</c:v>
                </c:pt>
                <c:pt idx="4">
                  <c:v>0.18</c:v>
                </c:pt>
              </c:numCache>
            </c:numRef>
          </c:val>
          <c:extLst>
            <c:ext xmlns:c16="http://schemas.microsoft.com/office/drawing/2014/chart" uri="{C3380CC4-5D6E-409C-BE32-E72D297353CC}">
              <c16:uniqueId val="{00000000-6C1A-4C2E-AD4C-3E655394BD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0.56000000000000005</c:v>
                </c:pt>
                <c:pt idx="4">
                  <c:v>0.6</c:v>
                </c:pt>
              </c:numCache>
            </c:numRef>
          </c:val>
          <c:smooth val="0"/>
          <c:extLst>
            <c:ext xmlns:c16="http://schemas.microsoft.com/office/drawing/2014/chart" uri="{C3380CC4-5D6E-409C-BE32-E72D297353CC}">
              <c16:uniqueId val="{00000001-6C1A-4C2E-AD4C-3E655394BD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48.3</c:v>
                </c:pt>
                <c:pt idx="1">
                  <c:v>46.21</c:v>
                </c:pt>
                <c:pt idx="2">
                  <c:v>46.04</c:v>
                </c:pt>
                <c:pt idx="3">
                  <c:v>40.93</c:v>
                </c:pt>
                <c:pt idx="4">
                  <c:v>40.049999999999997</c:v>
                </c:pt>
              </c:numCache>
            </c:numRef>
          </c:val>
          <c:extLst>
            <c:ext xmlns:c16="http://schemas.microsoft.com/office/drawing/2014/chart" uri="{C3380CC4-5D6E-409C-BE32-E72D297353CC}">
              <c16:uniqueId val="{00000000-EBC4-44BA-A75E-E6DE2DD6C3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59.4</c:v>
                </c:pt>
                <c:pt idx="4">
                  <c:v>59.24</c:v>
                </c:pt>
              </c:numCache>
            </c:numRef>
          </c:val>
          <c:smooth val="0"/>
          <c:extLst>
            <c:ext xmlns:c16="http://schemas.microsoft.com/office/drawing/2014/chart" uri="{C3380CC4-5D6E-409C-BE32-E72D297353CC}">
              <c16:uniqueId val="{00000001-EBC4-44BA-A75E-E6DE2DD6C3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79.06</c:v>
                </c:pt>
                <c:pt idx="1">
                  <c:v>80.81</c:v>
                </c:pt>
                <c:pt idx="2">
                  <c:v>81.64</c:v>
                </c:pt>
                <c:pt idx="3">
                  <c:v>82.91</c:v>
                </c:pt>
                <c:pt idx="4">
                  <c:v>83.15</c:v>
                </c:pt>
              </c:numCache>
            </c:numRef>
          </c:val>
          <c:extLst>
            <c:ext xmlns:c16="http://schemas.microsoft.com/office/drawing/2014/chart" uri="{C3380CC4-5D6E-409C-BE32-E72D297353CC}">
              <c16:uniqueId val="{00000000-AF34-4D8F-9A41-1484897CB2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87.57</c:v>
                </c:pt>
                <c:pt idx="4">
                  <c:v>87.26</c:v>
                </c:pt>
              </c:numCache>
            </c:numRef>
          </c:val>
          <c:smooth val="0"/>
          <c:extLst>
            <c:ext xmlns:c16="http://schemas.microsoft.com/office/drawing/2014/chart" uri="{C3380CC4-5D6E-409C-BE32-E72D297353CC}">
              <c16:uniqueId val="{00000001-AF34-4D8F-9A41-1484897CB2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111.92</c:v>
                </c:pt>
                <c:pt idx="1">
                  <c:v>111.79</c:v>
                </c:pt>
                <c:pt idx="2">
                  <c:v>111.39</c:v>
                </c:pt>
                <c:pt idx="3">
                  <c:v>112.31</c:v>
                </c:pt>
                <c:pt idx="4">
                  <c:v>111.73</c:v>
                </c:pt>
              </c:numCache>
            </c:numRef>
          </c:val>
          <c:extLst>
            <c:ext xmlns:c16="http://schemas.microsoft.com/office/drawing/2014/chart" uri="{C3380CC4-5D6E-409C-BE32-E72D297353CC}">
              <c16:uniqueId val="{00000000-FD71-4FCF-8783-3DF6EBB673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111.49</c:v>
                </c:pt>
                <c:pt idx="4">
                  <c:v>109.09</c:v>
                </c:pt>
              </c:numCache>
            </c:numRef>
          </c:val>
          <c:smooth val="0"/>
          <c:extLst>
            <c:ext xmlns:c16="http://schemas.microsoft.com/office/drawing/2014/chart" uri="{C3380CC4-5D6E-409C-BE32-E72D297353CC}">
              <c16:uniqueId val="{00000001-FD71-4FCF-8783-3DF6EBB673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46.03</c:v>
                </c:pt>
                <c:pt idx="1">
                  <c:v>47.52</c:v>
                </c:pt>
                <c:pt idx="2">
                  <c:v>48.65</c:v>
                </c:pt>
                <c:pt idx="3">
                  <c:v>50.52</c:v>
                </c:pt>
                <c:pt idx="4">
                  <c:v>50.95</c:v>
                </c:pt>
              </c:numCache>
            </c:numRef>
          </c:val>
          <c:extLst>
            <c:ext xmlns:c16="http://schemas.microsoft.com/office/drawing/2014/chart" uri="{C3380CC4-5D6E-409C-BE32-E72D297353CC}">
              <c16:uniqueId val="{00000000-BBFE-495D-B842-F39386DA91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50.01</c:v>
                </c:pt>
                <c:pt idx="4">
                  <c:v>50.99</c:v>
                </c:pt>
              </c:numCache>
            </c:numRef>
          </c:val>
          <c:smooth val="0"/>
          <c:extLst>
            <c:ext xmlns:c16="http://schemas.microsoft.com/office/drawing/2014/chart" uri="{C3380CC4-5D6E-409C-BE32-E72D297353CC}">
              <c16:uniqueId val="{00000001-BBFE-495D-B842-F39386DA91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21.4</c:v>
                </c:pt>
                <c:pt idx="1">
                  <c:v>22.17</c:v>
                </c:pt>
                <c:pt idx="2">
                  <c:v>24.45</c:v>
                </c:pt>
                <c:pt idx="3">
                  <c:v>21.69</c:v>
                </c:pt>
                <c:pt idx="4">
                  <c:v>23.35</c:v>
                </c:pt>
              </c:numCache>
            </c:numRef>
          </c:val>
          <c:extLst>
            <c:ext xmlns:c16="http://schemas.microsoft.com/office/drawing/2014/chart" uri="{C3380CC4-5D6E-409C-BE32-E72D297353CC}">
              <c16:uniqueId val="{00000000-DEAB-493C-BE70-FCF36BD587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20.27</c:v>
                </c:pt>
                <c:pt idx="4">
                  <c:v>21.69</c:v>
                </c:pt>
              </c:numCache>
            </c:numRef>
          </c:val>
          <c:smooth val="0"/>
          <c:extLst>
            <c:ext xmlns:c16="http://schemas.microsoft.com/office/drawing/2014/chart" uri="{C3380CC4-5D6E-409C-BE32-E72D297353CC}">
              <c16:uniqueId val="{00000001-DEAB-493C-BE70-FCF36BD587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73-4B0C-81AE-C13F6010BE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0.87</c:v>
                </c:pt>
                <c:pt idx="4">
                  <c:v>0.93</c:v>
                </c:pt>
              </c:numCache>
            </c:numRef>
          </c:val>
          <c:smooth val="0"/>
          <c:extLst>
            <c:ext xmlns:c16="http://schemas.microsoft.com/office/drawing/2014/chart" uri="{C3380CC4-5D6E-409C-BE32-E72D297353CC}">
              <c16:uniqueId val="{00000001-FB73-4B0C-81AE-C13F6010BE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343.34</c:v>
                </c:pt>
                <c:pt idx="1">
                  <c:v>331.02</c:v>
                </c:pt>
                <c:pt idx="2">
                  <c:v>325.17</c:v>
                </c:pt>
                <c:pt idx="3">
                  <c:v>295.13</c:v>
                </c:pt>
                <c:pt idx="4">
                  <c:v>241.36</c:v>
                </c:pt>
              </c:numCache>
            </c:numRef>
          </c:val>
          <c:extLst>
            <c:ext xmlns:c16="http://schemas.microsoft.com/office/drawing/2014/chart" uri="{C3380CC4-5D6E-409C-BE32-E72D297353CC}">
              <c16:uniqueId val="{00000000-7EAB-4B30-8C3F-93B2916BE7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354.57</c:v>
                </c:pt>
                <c:pt idx="4">
                  <c:v>357.74</c:v>
                </c:pt>
              </c:numCache>
            </c:numRef>
          </c:val>
          <c:smooth val="0"/>
          <c:extLst>
            <c:ext xmlns:c16="http://schemas.microsoft.com/office/drawing/2014/chart" uri="{C3380CC4-5D6E-409C-BE32-E72D297353CC}">
              <c16:uniqueId val="{00000001-7EAB-4B30-8C3F-93B2916BE7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727.83</c:v>
                </c:pt>
                <c:pt idx="1">
                  <c:v>699.79</c:v>
                </c:pt>
                <c:pt idx="2">
                  <c:v>666.36</c:v>
                </c:pt>
                <c:pt idx="3">
                  <c:v>619.62</c:v>
                </c:pt>
                <c:pt idx="4">
                  <c:v>605.73</c:v>
                </c:pt>
              </c:numCache>
            </c:numRef>
          </c:val>
          <c:extLst>
            <c:ext xmlns:c16="http://schemas.microsoft.com/office/drawing/2014/chart" uri="{C3380CC4-5D6E-409C-BE32-E72D297353CC}">
              <c16:uniqueId val="{00000000-BE92-47AF-B48F-14327058D8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303.45999999999998</c:v>
                </c:pt>
                <c:pt idx="4">
                  <c:v>307.27999999999997</c:v>
                </c:pt>
              </c:numCache>
            </c:numRef>
          </c:val>
          <c:smooth val="0"/>
          <c:extLst>
            <c:ext xmlns:c16="http://schemas.microsoft.com/office/drawing/2014/chart" uri="{C3380CC4-5D6E-409C-BE32-E72D297353CC}">
              <c16:uniqueId val="{00000001-BE92-47AF-B48F-14327058D8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109.81</c:v>
                </c:pt>
                <c:pt idx="1">
                  <c:v>110.03</c:v>
                </c:pt>
                <c:pt idx="2">
                  <c:v>109.88</c:v>
                </c:pt>
                <c:pt idx="3">
                  <c:v>111.34</c:v>
                </c:pt>
                <c:pt idx="4">
                  <c:v>110.99</c:v>
                </c:pt>
              </c:numCache>
            </c:numRef>
          </c:val>
          <c:extLst>
            <c:ext xmlns:c16="http://schemas.microsoft.com/office/drawing/2014/chart" uri="{C3380CC4-5D6E-409C-BE32-E72D297353CC}">
              <c16:uniqueId val="{00000000-F9F3-4A41-867E-5DC9C5AA6E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103.79</c:v>
                </c:pt>
                <c:pt idx="4">
                  <c:v>98.3</c:v>
                </c:pt>
              </c:numCache>
            </c:numRef>
          </c:val>
          <c:smooth val="0"/>
          <c:extLst>
            <c:ext xmlns:c16="http://schemas.microsoft.com/office/drawing/2014/chart" uri="{C3380CC4-5D6E-409C-BE32-E72D297353CC}">
              <c16:uniqueId val="{00000001-F9F3-4A41-867E-5DC9C5AA6E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133.54</c:v>
                </c:pt>
                <c:pt idx="1">
                  <c:v>134.51</c:v>
                </c:pt>
                <c:pt idx="2">
                  <c:v>134.41999999999999</c:v>
                </c:pt>
                <c:pt idx="3">
                  <c:v>131.66999999999999</c:v>
                </c:pt>
                <c:pt idx="4">
                  <c:v>134.62</c:v>
                </c:pt>
              </c:numCache>
            </c:numRef>
          </c:val>
          <c:extLst>
            <c:ext xmlns:c16="http://schemas.microsoft.com/office/drawing/2014/chart" uri="{C3380CC4-5D6E-409C-BE32-E72D297353CC}">
              <c16:uniqueId val="{00000000-033C-4CA5-9437-6B351C088C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167.86</c:v>
                </c:pt>
                <c:pt idx="4">
                  <c:v>173.68</c:v>
                </c:pt>
              </c:numCache>
            </c:numRef>
          </c:val>
          <c:smooth val="0"/>
          <c:extLst>
            <c:ext xmlns:c16="http://schemas.microsoft.com/office/drawing/2014/chart" uri="{C3380CC4-5D6E-409C-BE32-E72D297353CC}">
              <c16:uniqueId val="{00000001-033C-4CA5-9437-6B351C088C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8"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愛媛県　西条市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105616</v>
      </c>
      <c r="AM8" s="66"/>
      <c r="AN8" s="66"/>
      <c r="AO8" s="66"/>
      <c r="AP8" s="66"/>
      <c r="AQ8" s="66"/>
      <c r="AR8" s="66"/>
      <c r="AS8" s="66"/>
      <c r="AT8" s="37">
        <f>データ!$S$6</f>
        <v>510.04</v>
      </c>
      <c r="AU8" s="38"/>
      <c r="AV8" s="38"/>
      <c r="AW8" s="38"/>
      <c r="AX8" s="38"/>
      <c r="AY8" s="38"/>
      <c r="AZ8" s="38"/>
      <c r="BA8" s="38"/>
      <c r="BB8" s="55">
        <f>データ!$T$6</f>
        <v>207.07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58.61</v>
      </c>
      <c r="J10" s="38"/>
      <c r="K10" s="38"/>
      <c r="L10" s="38"/>
      <c r="M10" s="38"/>
      <c r="N10" s="38"/>
      <c r="O10" s="65"/>
      <c r="P10" s="55">
        <f>データ!$P$6</f>
        <v>48.33</v>
      </c>
      <c r="Q10" s="55"/>
      <c r="R10" s="55"/>
      <c r="S10" s="55"/>
      <c r="T10" s="55"/>
      <c r="U10" s="55"/>
      <c r="V10" s="55"/>
      <c r="W10" s="66">
        <f>データ!$Q$6</f>
        <v>2970</v>
      </c>
      <c r="X10" s="66"/>
      <c r="Y10" s="66"/>
      <c r="Z10" s="66"/>
      <c r="AA10" s="66"/>
      <c r="AB10" s="66"/>
      <c r="AC10" s="66"/>
      <c r="AD10" s="2"/>
      <c r="AE10" s="2"/>
      <c r="AF10" s="2"/>
      <c r="AG10" s="2"/>
      <c r="AH10" s="2"/>
      <c r="AI10" s="2"/>
      <c r="AJ10" s="2"/>
      <c r="AK10" s="2"/>
      <c r="AL10" s="66">
        <f>データ!$U$6</f>
        <v>50723</v>
      </c>
      <c r="AM10" s="66"/>
      <c r="AN10" s="66"/>
      <c r="AO10" s="66"/>
      <c r="AP10" s="66"/>
      <c r="AQ10" s="66"/>
      <c r="AR10" s="66"/>
      <c r="AS10" s="66"/>
      <c r="AT10" s="37">
        <f>データ!$V$6</f>
        <v>105.61</v>
      </c>
      <c r="AU10" s="38"/>
      <c r="AV10" s="38"/>
      <c r="AW10" s="38"/>
      <c r="AX10" s="38"/>
      <c r="AY10" s="38"/>
      <c r="AZ10" s="38"/>
      <c r="BA10" s="38"/>
      <c r="BB10" s="55">
        <f>データ!$W$6</f>
        <v>480.29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T1P5cfLMbXxWzoyVkW0/BHVK4napCblkFxsepRKqtFrx78PqcnBIDhigzDUlDeBWIku1dGXob+v7qIjFp3eyA==" saltValue="GCgtu3Mx4O7T5JUUwh0D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382060</v>
      </c>
      <c r="D6" s="20">
        <f t="shared" si="3"/>
        <v>46</v>
      </c>
      <c r="E6" s="20">
        <f t="shared" si="3"/>
        <v>1</v>
      </c>
      <c r="F6" s="20">
        <f t="shared" si="3"/>
        <v>0</v>
      </c>
      <c r="G6" s="20">
        <f t="shared" si="3"/>
        <v>1</v>
      </c>
      <c r="H6" s="20" t="str">
        <f t="shared" si="3"/>
        <v>愛媛県　西条市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58.61</v>
      </c>
      <c r="P6" s="21">
        <f t="shared" si="3"/>
        <v>48.33</v>
      </c>
      <c r="Q6" s="21">
        <f t="shared" si="3"/>
        <v>2970</v>
      </c>
      <c r="R6" s="21">
        <f t="shared" si="3"/>
        <v>105616</v>
      </c>
      <c r="S6" s="21">
        <f t="shared" si="3"/>
        <v>510.04</v>
      </c>
      <c r="T6" s="21">
        <f t="shared" si="3"/>
        <v>207.07</v>
      </c>
      <c r="U6" s="21">
        <f t="shared" si="3"/>
        <v>50723</v>
      </c>
      <c r="V6" s="21">
        <f t="shared" si="3"/>
        <v>105.61</v>
      </c>
      <c r="W6" s="21">
        <f t="shared" si="3"/>
        <v>480.29</v>
      </c>
      <c r="X6" s="22">
        <f>IF(X7="",NA(),X7)</f>
        <v>111.92</v>
      </c>
      <c r="Y6" s="22">
        <f t="shared" ref="Y6:AG6" si="4">IF(Y7="",NA(),Y7)</f>
        <v>111.79</v>
      </c>
      <c r="Z6" s="22">
        <f t="shared" si="4"/>
        <v>111.39</v>
      </c>
      <c r="AA6" s="22">
        <f t="shared" si="4"/>
        <v>112.31</v>
      </c>
      <c r="AB6" s="22">
        <f t="shared" si="4"/>
        <v>111.73</v>
      </c>
      <c r="AC6" s="22">
        <f t="shared" si="4"/>
        <v>110.66</v>
      </c>
      <c r="AD6" s="22">
        <f t="shared" si="4"/>
        <v>109.01</v>
      </c>
      <c r="AE6" s="22">
        <f t="shared" si="4"/>
        <v>108.83</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0.87</v>
      </c>
      <c r="AR6" s="22">
        <f t="shared" si="5"/>
        <v>0.93</v>
      </c>
      <c r="AS6" s="21" t="str">
        <f>IF(AS7="","",IF(AS7="-","【-】","【"&amp;SUBSTITUTE(TEXT(AS7,"#,##0.00"),"-","△")&amp;"】"))</f>
        <v>【1.34】</v>
      </c>
      <c r="AT6" s="22">
        <f>IF(AT7="",NA(),AT7)</f>
        <v>343.34</v>
      </c>
      <c r="AU6" s="22">
        <f t="shared" ref="AU6:BC6" si="6">IF(AU7="",NA(),AU7)</f>
        <v>331.02</v>
      </c>
      <c r="AV6" s="22">
        <f t="shared" si="6"/>
        <v>325.17</v>
      </c>
      <c r="AW6" s="22">
        <f t="shared" si="6"/>
        <v>295.13</v>
      </c>
      <c r="AX6" s="22">
        <f t="shared" si="6"/>
        <v>241.36</v>
      </c>
      <c r="AY6" s="22">
        <f t="shared" si="6"/>
        <v>366.03</v>
      </c>
      <c r="AZ6" s="22">
        <f t="shared" si="6"/>
        <v>365.18</v>
      </c>
      <c r="BA6" s="22">
        <f t="shared" si="6"/>
        <v>327.77</v>
      </c>
      <c r="BB6" s="22">
        <f t="shared" si="6"/>
        <v>354.57</v>
      </c>
      <c r="BC6" s="22">
        <f t="shared" si="6"/>
        <v>357.74</v>
      </c>
      <c r="BD6" s="21" t="str">
        <f>IF(BD7="","",IF(BD7="-","【-】","【"&amp;SUBSTITUTE(TEXT(BD7,"#,##0.00"),"-","△")&amp;"】"))</f>
        <v>【252.29】</v>
      </c>
      <c r="BE6" s="22">
        <f>IF(BE7="",NA(),BE7)</f>
        <v>727.83</v>
      </c>
      <c r="BF6" s="22">
        <f t="shared" ref="BF6:BN6" si="7">IF(BF7="",NA(),BF7)</f>
        <v>699.79</v>
      </c>
      <c r="BG6" s="22">
        <f t="shared" si="7"/>
        <v>666.36</v>
      </c>
      <c r="BH6" s="22">
        <f t="shared" si="7"/>
        <v>619.62</v>
      </c>
      <c r="BI6" s="22">
        <f t="shared" si="7"/>
        <v>605.73</v>
      </c>
      <c r="BJ6" s="22">
        <f t="shared" si="7"/>
        <v>370.12</v>
      </c>
      <c r="BK6" s="22">
        <f t="shared" si="7"/>
        <v>371.65</v>
      </c>
      <c r="BL6" s="22">
        <f t="shared" si="7"/>
        <v>397.1</v>
      </c>
      <c r="BM6" s="22">
        <f t="shared" si="7"/>
        <v>303.45999999999998</v>
      </c>
      <c r="BN6" s="22">
        <f t="shared" si="7"/>
        <v>307.27999999999997</v>
      </c>
      <c r="BO6" s="21" t="str">
        <f>IF(BO7="","",IF(BO7="-","【-】","【"&amp;SUBSTITUTE(TEXT(BO7,"#,##0.00"),"-","△")&amp;"】"))</f>
        <v>【268.07】</v>
      </c>
      <c r="BP6" s="22">
        <f>IF(BP7="",NA(),BP7)</f>
        <v>109.81</v>
      </c>
      <c r="BQ6" s="22">
        <f t="shared" ref="BQ6:BY6" si="8">IF(BQ7="",NA(),BQ7)</f>
        <v>110.03</v>
      </c>
      <c r="BR6" s="22">
        <f t="shared" si="8"/>
        <v>109.88</v>
      </c>
      <c r="BS6" s="22">
        <f t="shared" si="8"/>
        <v>111.34</v>
      </c>
      <c r="BT6" s="22">
        <f t="shared" si="8"/>
        <v>110.99</v>
      </c>
      <c r="BU6" s="22">
        <f t="shared" si="8"/>
        <v>100.42</v>
      </c>
      <c r="BV6" s="22">
        <f t="shared" si="8"/>
        <v>98.77</v>
      </c>
      <c r="BW6" s="22">
        <f t="shared" si="8"/>
        <v>95.79</v>
      </c>
      <c r="BX6" s="22">
        <f t="shared" si="8"/>
        <v>103.79</v>
      </c>
      <c r="BY6" s="22">
        <f t="shared" si="8"/>
        <v>98.3</v>
      </c>
      <c r="BZ6" s="21" t="str">
        <f>IF(BZ7="","",IF(BZ7="-","【-】","【"&amp;SUBSTITUTE(TEXT(BZ7,"#,##0.00"),"-","△")&amp;"】"))</f>
        <v>【97.47】</v>
      </c>
      <c r="CA6" s="22">
        <f>IF(CA7="",NA(),CA7)</f>
        <v>133.54</v>
      </c>
      <c r="CB6" s="22">
        <f t="shared" ref="CB6:CJ6" si="9">IF(CB7="",NA(),CB7)</f>
        <v>134.51</v>
      </c>
      <c r="CC6" s="22">
        <f t="shared" si="9"/>
        <v>134.41999999999999</v>
      </c>
      <c r="CD6" s="22">
        <f t="shared" si="9"/>
        <v>131.66999999999999</v>
      </c>
      <c r="CE6" s="22">
        <f t="shared" si="9"/>
        <v>134.62</v>
      </c>
      <c r="CF6" s="22">
        <f t="shared" si="9"/>
        <v>171.67</v>
      </c>
      <c r="CG6" s="22">
        <f t="shared" si="9"/>
        <v>173.67</v>
      </c>
      <c r="CH6" s="22">
        <f t="shared" si="9"/>
        <v>171.13</v>
      </c>
      <c r="CI6" s="22">
        <f t="shared" si="9"/>
        <v>167.86</v>
      </c>
      <c r="CJ6" s="22">
        <f t="shared" si="9"/>
        <v>173.68</v>
      </c>
      <c r="CK6" s="21" t="str">
        <f>IF(CK7="","",IF(CK7="-","【-】","【"&amp;SUBSTITUTE(TEXT(CK7,"#,##0.00"),"-","△")&amp;"】"))</f>
        <v>【174.75】</v>
      </c>
      <c r="CL6" s="22">
        <f>IF(CL7="",NA(),CL7)</f>
        <v>48.3</v>
      </c>
      <c r="CM6" s="22">
        <f t="shared" ref="CM6:CU6" si="10">IF(CM7="",NA(),CM7)</f>
        <v>46.21</v>
      </c>
      <c r="CN6" s="22">
        <f t="shared" si="10"/>
        <v>46.04</v>
      </c>
      <c r="CO6" s="22">
        <f t="shared" si="10"/>
        <v>40.93</v>
      </c>
      <c r="CP6" s="22">
        <f t="shared" si="10"/>
        <v>40.049999999999997</v>
      </c>
      <c r="CQ6" s="22">
        <f t="shared" si="10"/>
        <v>59.74</v>
      </c>
      <c r="CR6" s="22">
        <f t="shared" si="10"/>
        <v>59.67</v>
      </c>
      <c r="CS6" s="22">
        <f t="shared" si="10"/>
        <v>60.12</v>
      </c>
      <c r="CT6" s="22">
        <f t="shared" si="10"/>
        <v>59.4</v>
      </c>
      <c r="CU6" s="22">
        <f t="shared" si="10"/>
        <v>59.24</v>
      </c>
      <c r="CV6" s="21" t="str">
        <f>IF(CV7="","",IF(CV7="-","【-】","【"&amp;SUBSTITUTE(TEXT(CV7,"#,##0.00"),"-","△")&amp;"】"))</f>
        <v>【59.97】</v>
      </c>
      <c r="CW6" s="22">
        <f>IF(CW7="",NA(),CW7)</f>
        <v>79.06</v>
      </c>
      <c r="CX6" s="22">
        <f t="shared" ref="CX6:DF6" si="11">IF(CX7="",NA(),CX7)</f>
        <v>80.81</v>
      </c>
      <c r="CY6" s="22">
        <f t="shared" si="11"/>
        <v>81.64</v>
      </c>
      <c r="CZ6" s="22">
        <f t="shared" si="11"/>
        <v>82.91</v>
      </c>
      <c r="DA6" s="22">
        <f t="shared" si="11"/>
        <v>83.15</v>
      </c>
      <c r="DB6" s="22">
        <f t="shared" si="11"/>
        <v>84.8</v>
      </c>
      <c r="DC6" s="22">
        <f t="shared" si="11"/>
        <v>84.6</v>
      </c>
      <c r="DD6" s="22">
        <f t="shared" si="11"/>
        <v>84.24</v>
      </c>
      <c r="DE6" s="22">
        <f t="shared" si="11"/>
        <v>87.57</v>
      </c>
      <c r="DF6" s="22">
        <f t="shared" si="11"/>
        <v>87.26</v>
      </c>
      <c r="DG6" s="21" t="str">
        <f>IF(DG7="","",IF(DG7="-","【-】","【"&amp;SUBSTITUTE(TEXT(DG7,"#,##0.00"),"-","△")&amp;"】"))</f>
        <v>【89.76】</v>
      </c>
      <c r="DH6" s="22">
        <f>IF(DH7="",NA(),DH7)</f>
        <v>46.03</v>
      </c>
      <c r="DI6" s="22">
        <f t="shared" ref="DI6:DQ6" si="12">IF(DI7="",NA(),DI7)</f>
        <v>47.52</v>
      </c>
      <c r="DJ6" s="22">
        <f t="shared" si="12"/>
        <v>48.65</v>
      </c>
      <c r="DK6" s="22">
        <f t="shared" si="12"/>
        <v>50.52</v>
      </c>
      <c r="DL6" s="22">
        <f t="shared" si="12"/>
        <v>50.95</v>
      </c>
      <c r="DM6" s="22">
        <f t="shared" si="12"/>
        <v>47.66</v>
      </c>
      <c r="DN6" s="22">
        <f t="shared" si="12"/>
        <v>48.17</v>
      </c>
      <c r="DO6" s="22">
        <f t="shared" si="12"/>
        <v>48.83</v>
      </c>
      <c r="DP6" s="22">
        <f t="shared" si="12"/>
        <v>50.01</v>
      </c>
      <c r="DQ6" s="22">
        <f t="shared" si="12"/>
        <v>50.99</v>
      </c>
      <c r="DR6" s="21" t="str">
        <f>IF(DR7="","",IF(DR7="-","【-】","【"&amp;SUBSTITUTE(TEXT(DR7,"#,##0.00"),"-","△")&amp;"】"))</f>
        <v>【51.51】</v>
      </c>
      <c r="DS6" s="22">
        <f>IF(DS7="",NA(),DS7)</f>
        <v>21.4</v>
      </c>
      <c r="DT6" s="22">
        <f t="shared" ref="DT6:EB6" si="13">IF(DT7="",NA(),DT7)</f>
        <v>22.17</v>
      </c>
      <c r="DU6" s="22">
        <f t="shared" si="13"/>
        <v>24.45</v>
      </c>
      <c r="DV6" s="22">
        <f t="shared" si="13"/>
        <v>21.69</v>
      </c>
      <c r="DW6" s="22">
        <f t="shared" si="13"/>
        <v>23.35</v>
      </c>
      <c r="DX6" s="22">
        <f t="shared" si="13"/>
        <v>15.1</v>
      </c>
      <c r="DY6" s="22">
        <f t="shared" si="13"/>
        <v>17.12</v>
      </c>
      <c r="DZ6" s="22">
        <f t="shared" si="13"/>
        <v>18.18</v>
      </c>
      <c r="EA6" s="22">
        <f t="shared" si="13"/>
        <v>20.27</v>
      </c>
      <c r="EB6" s="22">
        <f t="shared" si="13"/>
        <v>21.69</v>
      </c>
      <c r="EC6" s="21" t="str">
        <f>IF(EC7="","",IF(EC7="-","【-】","【"&amp;SUBSTITUTE(TEXT(EC7,"#,##0.00"),"-","△")&amp;"】"))</f>
        <v>【23.75】</v>
      </c>
      <c r="ED6" s="22">
        <f>IF(ED7="",NA(),ED7)</f>
        <v>0.42</v>
      </c>
      <c r="EE6" s="22">
        <f t="shared" ref="EE6:EM6" si="14">IF(EE7="",NA(),EE7)</f>
        <v>0.43</v>
      </c>
      <c r="EF6" s="22">
        <f t="shared" si="14"/>
        <v>0.32</v>
      </c>
      <c r="EG6" s="22">
        <f t="shared" si="14"/>
        <v>0.31</v>
      </c>
      <c r="EH6" s="22">
        <f t="shared" si="14"/>
        <v>0.18</v>
      </c>
      <c r="EI6" s="22">
        <f t="shared" si="14"/>
        <v>0.57999999999999996</v>
      </c>
      <c r="EJ6" s="22">
        <f t="shared" si="14"/>
        <v>0.54</v>
      </c>
      <c r="EK6" s="22">
        <f t="shared" si="14"/>
        <v>0.56999999999999995</v>
      </c>
      <c r="EL6" s="22">
        <f t="shared" si="14"/>
        <v>0.56000000000000005</v>
      </c>
      <c r="EM6" s="22">
        <f t="shared" si="14"/>
        <v>0.6</v>
      </c>
      <c r="EN6" s="21" t="str">
        <f>IF(EN7="","",IF(EN7="-","【-】","【"&amp;SUBSTITUTE(TEXT(EN7,"#,##0.00"),"-","△")&amp;"】"))</f>
        <v>【0.67】</v>
      </c>
    </row>
    <row r="7" spans="1:144" s="23" customFormat="1" x14ac:dyDescent="0.2">
      <c r="A7" s="15"/>
      <c r="B7" s="24">
        <v>2022</v>
      </c>
      <c r="C7" s="24">
        <v>382060</v>
      </c>
      <c r="D7" s="24">
        <v>46</v>
      </c>
      <c r="E7" s="24">
        <v>1</v>
      </c>
      <c r="F7" s="24">
        <v>0</v>
      </c>
      <c r="G7" s="24">
        <v>1</v>
      </c>
      <c r="H7" s="24" t="s">
        <v>93</v>
      </c>
      <c r="I7" s="24" t="s">
        <v>94</v>
      </c>
      <c r="J7" s="24" t="s">
        <v>95</v>
      </c>
      <c r="K7" s="24" t="s">
        <v>96</v>
      </c>
      <c r="L7" s="24" t="s">
        <v>97</v>
      </c>
      <c r="M7" s="24" t="s">
        <v>98</v>
      </c>
      <c r="N7" s="25" t="s">
        <v>99</v>
      </c>
      <c r="O7" s="25">
        <v>58.61</v>
      </c>
      <c r="P7" s="25">
        <v>48.33</v>
      </c>
      <c r="Q7" s="25">
        <v>2970</v>
      </c>
      <c r="R7" s="25">
        <v>105616</v>
      </c>
      <c r="S7" s="25">
        <v>510.04</v>
      </c>
      <c r="T7" s="25">
        <v>207.07</v>
      </c>
      <c r="U7" s="25">
        <v>50723</v>
      </c>
      <c r="V7" s="25">
        <v>105.61</v>
      </c>
      <c r="W7" s="25">
        <v>480.29</v>
      </c>
      <c r="X7" s="25">
        <v>111.92</v>
      </c>
      <c r="Y7" s="25">
        <v>111.79</v>
      </c>
      <c r="Z7" s="25">
        <v>111.39</v>
      </c>
      <c r="AA7" s="25">
        <v>112.31</v>
      </c>
      <c r="AB7" s="25">
        <v>111.73</v>
      </c>
      <c r="AC7" s="25">
        <v>110.66</v>
      </c>
      <c r="AD7" s="25">
        <v>109.01</v>
      </c>
      <c r="AE7" s="25">
        <v>108.83</v>
      </c>
      <c r="AF7" s="25">
        <v>111.49</v>
      </c>
      <c r="AG7" s="25">
        <v>109.09</v>
      </c>
      <c r="AH7" s="25">
        <v>108.7</v>
      </c>
      <c r="AI7" s="25">
        <v>0</v>
      </c>
      <c r="AJ7" s="25">
        <v>0</v>
      </c>
      <c r="AK7" s="25">
        <v>0</v>
      </c>
      <c r="AL7" s="25">
        <v>0</v>
      </c>
      <c r="AM7" s="25">
        <v>0</v>
      </c>
      <c r="AN7" s="25">
        <v>2.74</v>
      </c>
      <c r="AO7" s="25">
        <v>3.7</v>
      </c>
      <c r="AP7" s="25">
        <v>4.34</v>
      </c>
      <c r="AQ7" s="25">
        <v>0.87</v>
      </c>
      <c r="AR7" s="25">
        <v>0.93</v>
      </c>
      <c r="AS7" s="25">
        <v>1.34</v>
      </c>
      <c r="AT7" s="25">
        <v>343.34</v>
      </c>
      <c r="AU7" s="25">
        <v>331.02</v>
      </c>
      <c r="AV7" s="25">
        <v>325.17</v>
      </c>
      <c r="AW7" s="25">
        <v>295.13</v>
      </c>
      <c r="AX7" s="25">
        <v>241.36</v>
      </c>
      <c r="AY7" s="25">
        <v>366.03</v>
      </c>
      <c r="AZ7" s="25">
        <v>365.18</v>
      </c>
      <c r="BA7" s="25">
        <v>327.77</v>
      </c>
      <c r="BB7" s="25">
        <v>354.57</v>
      </c>
      <c r="BC7" s="25">
        <v>357.74</v>
      </c>
      <c r="BD7" s="25">
        <v>252.29</v>
      </c>
      <c r="BE7" s="25">
        <v>727.83</v>
      </c>
      <c r="BF7" s="25">
        <v>699.79</v>
      </c>
      <c r="BG7" s="25">
        <v>666.36</v>
      </c>
      <c r="BH7" s="25">
        <v>619.62</v>
      </c>
      <c r="BI7" s="25">
        <v>605.73</v>
      </c>
      <c r="BJ7" s="25">
        <v>370.12</v>
      </c>
      <c r="BK7" s="25">
        <v>371.65</v>
      </c>
      <c r="BL7" s="25">
        <v>397.1</v>
      </c>
      <c r="BM7" s="25">
        <v>303.45999999999998</v>
      </c>
      <c r="BN7" s="25">
        <v>307.27999999999997</v>
      </c>
      <c r="BO7" s="25">
        <v>268.07</v>
      </c>
      <c r="BP7" s="25">
        <v>109.81</v>
      </c>
      <c r="BQ7" s="25">
        <v>110.03</v>
      </c>
      <c r="BR7" s="25">
        <v>109.88</v>
      </c>
      <c r="BS7" s="25">
        <v>111.34</v>
      </c>
      <c r="BT7" s="25">
        <v>110.99</v>
      </c>
      <c r="BU7" s="25">
        <v>100.42</v>
      </c>
      <c r="BV7" s="25">
        <v>98.77</v>
      </c>
      <c r="BW7" s="25">
        <v>95.79</v>
      </c>
      <c r="BX7" s="25">
        <v>103.79</v>
      </c>
      <c r="BY7" s="25">
        <v>98.3</v>
      </c>
      <c r="BZ7" s="25">
        <v>97.47</v>
      </c>
      <c r="CA7" s="25">
        <v>133.54</v>
      </c>
      <c r="CB7" s="25">
        <v>134.51</v>
      </c>
      <c r="CC7" s="25">
        <v>134.41999999999999</v>
      </c>
      <c r="CD7" s="25">
        <v>131.66999999999999</v>
      </c>
      <c r="CE7" s="25">
        <v>134.62</v>
      </c>
      <c r="CF7" s="25">
        <v>171.67</v>
      </c>
      <c r="CG7" s="25">
        <v>173.67</v>
      </c>
      <c r="CH7" s="25">
        <v>171.13</v>
      </c>
      <c r="CI7" s="25">
        <v>167.86</v>
      </c>
      <c r="CJ7" s="25">
        <v>173.68</v>
      </c>
      <c r="CK7" s="25">
        <v>174.75</v>
      </c>
      <c r="CL7" s="25">
        <v>48.3</v>
      </c>
      <c r="CM7" s="25">
        <v>46.21</v>
      </c>
      <c r="CN7" s="25">
        <v>46.04</v>
      </c>
      <c r="CO7" s="25">
        <v>40.93</v>
      </c>
      <c r="CP7" s="25">
        <v>40.049999999999997</v>
      </c>
      <c r="CQ7" s="25">
        <v>59.74</v>
      </c>
      <c r="CR7" s="25">
        <v>59.67</v>
      </c>
      <c r="CS7" s="25">
        <v>60.12</v>
      </c>
      <c r="CT7" s="25">
        <v>59.4</v>
      </c>
      <c r="CU7" s="25">
        <v>59.24</v>
      </c>
      <c r="CV7" s="25">
        <v>59.97</v>
      </c>
      <c r="CW7" s="25">
        <v>79.06</v>
      </c>
      <c r="CX7" s="25">
        <v>80.81</v>
      </c>
      <c r="CY7" s="25">
        <v>81.64</v>
      </c>
      <c r="CZ7" s="25">
        <v>82.91</v>
      </c>
      <c r="DA7" s="25">
        <v>83.15</v>
      </c>
      <c r="DB7" s="25">
        <v>84.8</v>
      </c>
      <c r="DC7" s="25">
        <v>84.6</v>
      </c>
      <c r="DD7" s="25">
        <v>84.24</v>
      </c>
      <c r="DE7" s="25">
        <v>87.57</v>
      </c>
      <c r="DF7" s="25">
        <v>87.26</v>
      </c>
      <c r="DG7" s="25">
        <v>89.76</v>
      </c>
      <c r="DH7" s="25">
        <v>46.03</v>
      </c>
      <c r="DI7" s="25">
        <v>47.52</v>
      </c>
      <c r="DJ7" s="25">
        <v>48.65</v>
      </c>
      <c r="DK7" s="25">
        <v>50.52</v>
      </c>
      <c r="DL7" s="25">
        <v>50.95</v>
      </c>
      <c r="DM7" s="25">
        <v>47.66</v>
      </c>
      <c r="DN7" s="25">
        <v>48.17</v>
      </c>
      <c r="DO7" s="25">
        <v>48.83</v>
      </c>
      <c r="DP7" s="25">
        <v>50.01</v>
      </c>
      <c r="DQ7" s="25">
        <v>50.99</v>
      </c>
      <c r="DR7" s="25">
        <v>51.51</v>
      </c>
      <c r="DS7" s="25">
        <v>21.4</v>
      </c>
      <c r="DT7" s="25">
        <v>22.17</v>
      </c>
      <c r="DU7" s="25">
        <v>24.45</v>
      </c>
      <c r="DV7" s="25">
        <v>21.69</v>
      </c>
      <c r="DW7" s="25">
        <v>23.35</v>
      </c>
      <c r="DX7" s="25">
        <v>15.1</v>
      </c>
      <c r="DY7" s="25">
        <v>17.12</v>
      </c>
      <c r="DZ7" s="25">
        <v>18.18</v>
      </c>
      <c r="EA7" s="25">
        <v>20.27</v>
      </c>
      <c r="EB7" s="25">
        <v>21.69</v>
      </c>
      <c r="EC7" s="25">
        <v>23.75</v>
      </c>
      <c r="ED7" s="25">
        <v>0.42</v>
      </c>
      <c r="EE7" s="25">
        <v>0.43</v>
      </c>
      <c r="EF7" s="25">
        <v>0.32</v>
      </c>
      <c r="EG7" s="25">
        <v>0.31</v>
      </c>
      <c r="EH7" s="25">
        <v>0.18</v>
      </c>
      <c r="EI7" s="25">
        <v>0.57999999999999996</v>
      </c>
      <c r="EJ7" s="25">
        <v>0.54</v>
      </c>
      <c r="EK7" s="25">
        <v>0.56999999999999995</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cp:lastPrinted>2024-01-25T06:24:56Z</cp:lastPrinted>
  <dcterms:created xsi:type="dcterms:W3CDTF">2023-12-05T01:00:09Z</dcterms:created>
  <dcterms:modified xsi:type="dcterms:W3CDTF">2024-01-25T06:26:14Z</dcterms:modified>
  <cp:category/>
</cp:coreProperties>
</file>