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oyoshima1680\Desktop\20230112_【照会・130〆】公営企業に係る経営比較分析表（令和３年度決算）の分析等について\"/>
    </mc:Choice>
  </mc:AlternateContent>
  <workbookProtection workbookAlgorithmName="SHA-512" workbookHashValue="1andRqEtDP87MjvTntWYDCvpe9iwG6PLmxrdMnZ1J0ZhrllLz2Pc78HL2GAg8izkpN2KwQZOqb21AllVcLuIGQ==" workbookSaltValue="5o7gWTjKkAbSu8ZtzpYW7w=="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<sst xmlns="http://schemas.openxmlformats.org/spreadsheetml/2006/main" count="228" uniqueCount="115">
  <si>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</si>
  <si>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</si>
  <si>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</si>
  <si>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</si>
  <si>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</si>
  <si>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</si>
  <si>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</si>
  <si>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</si>
  <si>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</si>
  <si>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</si>
  <si>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</si>
  <si>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</si>
  <si>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</si>
  <si>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</si>
  <si>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</si>
  <si>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</si>
  <si>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</si>
  <si>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</si>
  <si>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</si>
  <si>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</si>
  <si>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</si>
  <si>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</si>
  <si>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</si>
  <si>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</si>
  <si>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</si>
  <si>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</si>
  <si>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</si>
  <si>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</si>
  <si>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</si>
  <si>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</si>
  <si>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</si>
  <si>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</si>
  <si>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</si>
  <si>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</si>
  <si>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</si>
  <si>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</si>
  <si>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</si>
  <si>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</si>
  <si>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</si>
  <si>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</si>
  <si>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</si>
  <si>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</si>
  <si>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</si>
  <si>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</si>
  <si>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</si>
  <si>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</si>
  <si>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</si>
  <si>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</si>
  <si>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</si>
  <si>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</si>
  <si>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</si>
  <si>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</si>
  <si>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</si>
  <si>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</si>
  <si>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</si>
  <si>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</si>
  <si>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</si>
  <si>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</si>
  <si>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</si>
  <si>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</si>
  <si>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</si>
  <si>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</si>
  <si>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</si>
  <si>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</si>
  <si>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</si>
  <si>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</si>
  <si>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</si>
  <si>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</si>
  <si>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</si>
  <si>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</si>
  <si>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</si>
  <si>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</si>
  <si>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</si>
  <si>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</si>
  <si>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</si>
  <si>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</si>
  <si>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</si>
  <si>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</si>
  <si>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</si>
  <si>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</si>
  <si>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</si>
  <si>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</si>
  <si>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</si>
  <si>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</si>
  <si>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</si>
  <si>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</si>
  <si>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</si>
  <si>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</si>
  <si>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</si>
  <si>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</si>
  <si>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</si>
  <si>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</si>
  <si>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</si>
  <si>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</si>
  <si>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</si>
  <si>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</si>
  <si>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</si>
  <si>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</si>
  <si>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</si>
  <si>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</si>
  <si>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</si>
  <si>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</si>
  <si>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</si>
  <si>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</si>
  <si>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</si>
  <si>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</si>
  <si>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</si>
  <si>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</si>
  <si>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</si>
  <si>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</si>
  <si>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</si>
  <si>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</si>
  <si>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①有形固定資産減価償却率については、令和3年度決算時点では類似団体と同程度の水準にあるが、今後も上昇していくことが見込まれている。
　②管路経年化率については、類似団体と比較して高い水準にあり、今後も上昇していくことが見込まれている。逓増していた経年化率が令和3年度に減少しているのは、令和3年度に統合した簡易水道及び専用水道の大半が比較的新しく創設された事業であり、耐用年数を迎えていない管路が多いためである。
　③管路更新率は、現在、類似団体に比べて低いが、創設期・拡張期に布設された管路が耐用年数を迎えていく中で、長期的な視点で計画的に更新等を行うことが求められる。その際には併せて、財源確保について考慮する必要がある。</t>
    <rPh sb="118" eb="120">
      <t>テイゾウ</t>
    </rPh>
    <rPh sb="124" eb="128">
      <t>ケイネンカリツ</t>
    </rPh>
    <rPh sb="129" eb="131">
      <t>レイワ</t>
    </rPh>
    <rPh sb="132" eb="134">
      <t>ネンド</t>
    </rPh>
    <rPh sb="135" eb="137">
      <t>ゲンショウ</t>
    </rPh>
    <rPh sb="144" eb="146">
      <t>レイワ</t>
    </rPh>
    <rPh sb="147" eb="149">
      <t>ネンド</t>
    </rPh>
    <rPh sb="150" eb="152">
      <t>トウゴウ</t>
    </rPh>
    <rPh sb="154" eb="158">
      <t>カンイスイドウ</t>
    </rPh>
    <rPh sb="158" eb="159">
      <t>オヨ</t>
    </rPh>
    <rPh sb="160" eb="164">
      <t>センヨウスイドウ</t>
    </rPh>
    <rPh sb="165" eb="167">
      <t>タイハン</t>
    </rPh>
    <rPh sb="168" eb="171">
      <t>ヒカクテキ</t>
    </rPh>
    <rPh sb="171" eb="172">
      <t>アタラ</t>
    </rPh>
    <rPh sb="174" eb="176">
      <t>ソウセツ</t>
    </rPh>
    <rPh sb="179" eb="181">
      <t>ジギョウ</t>
    </rPh>
    <rPh sb="185" eb="187">
      <t>タイヨウ</t>
    </rPh>
    <rPh sb="187" eb="189">
      <t>ネンスウ</t>
    </rPh>
    <rPh sb="190" eb="191">
      <t>ムカ</t>
    </rPh>
    <rPh sb="196" eb="198">
      <t>カンロ</t>
    </rPh>
    <rPh sb="199" eb="200">
      <t>オオ</t>
    </rPh>
    <rPh sb="232" eb="235">
      <t>ソウセツキ</t>
    </rPh>
    <rPh sb="236" eb="239">
      <t>カクチョウキ</t>
    </rPh>
    <rPh sb="240" eb="242">
      <t>フセツ</t>
    </rPh>
    <rPh sb="245" eb="247">
      <t>カンロ</t>
    </rPh>
    <phoneticPr fontId="4"/>
  </si>
  <si>
    <t xml:space="preserve">　平成30年度に料金改定を行ったことにより、①経常収支比率及び⑤料金回収率は改善され、類似団体平均値を上回っていたが、令和3年度に経営効率の良い工業地域の専用水道を統合したことにより更なる改善が見られた。
　⑥給水原価については、良質な地下水が豊富な本市は高度な浄水施設等が不要なため、類似団体と比べ、低く抑えられている。
　③流動比率については、類似団体平均値を下回っているが、100％を大きく上回っており、短期的な支払能力に問題はない。
　④企業債残高対給水収益比率は、類似団体と比べて非常に高く、企業債に依存した経営となっているが、財源の見直し等により近年は減少傾向である。
　⑦施設利用率については、類似団体と比較して低くなっている。今後、大幅な低下が見られるようであれば、ダウンサイジング等も含めて検討する必要がある。　　　　　　　　　　　　　　　　　　　　　　　　　　　　　　　　　　　　　　　　　　　　　　　　　　　　　　　　　
　⑧有収率については、改善しつつあるが、未だ類似団体と比べて低いため、今後も引き続き漏水調査を行うなどして原因を特定し、改善する必要がある。
※令和3年度に市内全ての上水道及び簡易水道等を統合したことにより、現在給水人口規模による類似団体区分がA5（3万人以上5万人未満）からA4（5万人以上10万人未満）へ変わっている。
</t>
    <rPh sb="1" eb="3">
      <t>ヘイセイ</t>
    </rPh>
    <rPh sb="5" eb="7">
      <t>ネンド</t>
    </rPh>
    <rPh sb="8" eb="10">
      <t>リョウキン</t>
    </rPh>
    <rPh sb="10" eb="12">
      <t>カイテイ</t>
    </rPh>
    <rPh sb="13" eb="14">
      <t>オコナ</t>
    </rPh>
    <rPh sb="23" eb="27">
      <t>ケイジョウシュウシ</t>
    </rPh>
    <rPh sb="27" eb="29">
      <t>ヒリツ</t>
    </rPh>
    <rPh sb="29" eb="30">
      <t>オヨ</t>
    </rPh>
    <rPh sb="32" eb="34">
      <t>リョウキン</t>
    </rPh>
    <rPh sb="34" eb="37">
      <t>カイシュウリツ</t>
    </rPh>
    <rPh sb="38" eb="40">
      <t>カイゼン</t>
    </rPh>
    <rPh sb="43" eb="47">
      <t>ルイジダンタイ</t>
    </rPh>
    <rPh sb="47" eb="50">
      <t>ヘイキンチ</t>
    </rPh>
    <rPh sb="51" eb="53">
      <t>ウワマワ</t>
    </rPh>
    <rPh sb="59" eb="61">
      <t>レイワ</t>
    </rPh>
    <rPh sb="62" eb="64">
      <t>ネンド</t>
    </rPh>
    <rPh sb="65" eb="69">
      <t>ケイエイコウリツ</t>
    </rPh>
    <rPh sb="70" eb="71">
      <t>ヨ</t>
    </rPh>
    <rPh sb="72" eb="74">
      <t>コウギョウ</t>
    </rPh>
    <rPh sb="74" eb="76">
      <t>チイキ</t>
    </rPh>
    <rPh sb="77" eb="81">
      <t>センヨウスイドウ</t>
    </rPh>
    <rPh sb="82" eb="84">
      <t>トウゴウ</t>
    </rPh>
    <rPh sb="91" eb="92">
      <t>サラ</t>
    </rPh>
    <rPh sb="94" eb="96">
      <t>カイゼン</t>
    </rPh>
    <rPh sb="97" eb="98">
      <t>ミ</t>
    </rPh>
    <rPh sb="269" eb="271">
      <t>ザイゲン</t>
    </rPh>
    <rPh sb="272" eb="274">
      <t>ミナオ</t>
    </rPh>
    <rPh sb="275" eb="276">
      <t>トウ</t>
    </rPh>
    <rPh sb="433" eb="435">
      <t>カイゼン</t>
    </rPh>
    <rPh sb="442" eb="443">
      <t>イマ</t>
    </rPh>
    <phoneticPr fontId="4"/>
  </si>
  <si>
    <t>　令和2年度に経営戦略を策定し、計画に基づいて令和3年度に市内全ての上水道、簡易水道及び専用水道を事業統合することで事務を効率化し、経営基盤を強化した。また、令和4年度には地域間の格差を是正するため、平成27年度から段階的に取り組んできた料金統一を行う。
　本市は、豊富な地下水があることにより市内中心部に水道施設が整備されておらず、普及率が低いため、効率性に欠けるという課題がある。
　また、施設の老朽化も進んでいることから、今後の建設改良費の増加が見込まれる。これまでの企業債に依存した経営を見直し、令和2年度より企業債充当率を下げることで将来に向けて経営改善を図っているところである。
　併せて、コスト削減等に繋げるため、近隣市町との最適な連携形態を検討している。</t>
    <rPh sb="16" eb="18">
      <t>ケイカク</t>
    </rPh>
    <rPh sb="19" eb="20">
      <t>モト</t>
    </rPh>
    <rPh sb="42" eb="43">
      <t>オヨ</t>
    </rPh>
    <rPh sb="44" eb="48">
      <t>センヨウスイドウ</t>
    </rPh>
    <rPh sb="49" eb="51">
      <t>ジギョウ</t>
    </rPh>
    <rPh sb="58" eb="60">
      <t>ジム</t>
    </rPh>
    <rPh sb="61" eb="64">
      <t>コウリツカ</t>
    </rPh>
    <rPh sb="66" eb="70">
      <t>ケイエイキバン</t>
    </rPh>
    <rPh sb="71" eb="73">
      <t>キョウカ</t>
    </rPh>
    <rPh sb="86" eb="89">
      <t>チイキカン</t>
    </rPh>
    <rPh sb="90" eb="92">
      <t>カクサ</t>
    </rPh>
    <rPh sb="93" eb="95">
      <t>ゼセイ</t>
    </rPh>
    <rPh sb="100" eb="102">
      <t>ヘイセイ</t>
    </rPh>
    <rPh sb="104" eb="106">
      <t>ネンド</t>
    </rPh>
    <rPh sb="108" eb="111">
      <t>ダンカイテキ</t>
    </rPh>
    <rPh sb="112" eb="113">
      <t>ト</t>
    </rPh>
    <rPh sb="114" eb="115">
      <t>ク</t>
    </rPh>
    <rPh sb="129" eb="131">
      <t>ホンシ</t>
    </rPh>
    <rPh sb="133" eb="135">
      <t>ホウフ</t>
    </rPh>
    <rPh sb="136" eb="139">
      <t>チカスイ</t>
    </rPh>
    <rPh sb="186" eb="188">
      <t>カダイ</t>
    </rPh>
    <rPh sb="197" eb="199">
      <t>シセツ</t>
    </rPh>
    <rPh sb="200" eb="203">
      <t>ロウキュウカ</t>
    </rPh>
    <rPh sb="204" eb="205">
      <t>スス</t>
    </rPh>
    <rPh sb="214" eb="216">
      <t>コンゴ</t>
    </rPh>
    <rPh sb="217" eb="222">
      <t>ケンセツカイリョウヒ</t>
    </rPh>
    <rPh sb="223" eb="225">
      <t>ゾウカ</t>
    </rPh>
    <rPh sb="226" eb="228">
      <t>ミコ</t>
    </rPh>
    <rPh sb="237" eb="240">
      <t>キギョウサイ</t>
    </rPh>
    <rPh sb="241" eb="243">
      <t>イゾン</t>
    </rPh>
    <rPh sb="245" eb="247">
      <t>ケイエイ</t>
    </rPh>
    <rPh sb="248" eb="250">
      <t>ミナオ</t>
    </rPh>
    <rPh sb="252" eb="254">
      <t>レイワ</t>
    </rPh>
    <rPh sb="255" eb="257">
      <t>ネンド</t>
    </rPh>
    <rPh sb="259" eb="262">
      <t>キギョウサイ</t>
    </rPh>
    <rPh sb="262" eb="265">
      <t>ジュウトウリツ</t>
    </rPh>
    <rPh sb="266" eb="267">
      <t>サ</t>
    </rPh>
    <rPh sb="272" eb="274">
      <t>ショウライ</t>
    </rPh>
    <rPh sb="275" eb="276">
      <t>ム</t>
    </rPh>
    <rPh sb="278" eb="282">
      <t>ケイエイカイゼン</t>
    </rPh>
    <rPh sb="283" eb="284">
      <t>ハカ</t>
    </rPh>
    <rPh sb="304" eb="306">
      <t>サクゲン</t>
    </rPh>
    <rPh sb="306" eb="307">
      <t>トウ</t>
    </rPh>
    <rPh sb="308" eb="309">
      <t>ツナ</t>
    </rPh>
    <rPh sb="320" eb="322">
      <t>サイテキ</t>
    </rPh>
    <rPh sb="325" eb="327">
      <t>ケイタイ</t>
    </rPh>
    <rPh sb="328" eb="330">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</si>
</sst>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0.61</c:v>
                </c:pt>
                <c:pt idx="1">
                  <c:v>0.42</c:v>
                </c:pt>
                <c:pt idx="2">
                  <c:v>0.43</c:v>
                </c:pt>
                <c:pt idx="3">
                  <c:v>0.32</c:v>
                </c:pt>
                <c:pt idx="4">
                  <c:v>0.31</c:v>
                </c:pt>
              </c:numCache>
            </c:numRef>
          </c:val>
          <c:extLst>
            <c:ext xmlns:c16="http://schemas.microsoft.com/office/drawing/2014/chart" uri="{C3380CC4-5D6E-409C-BE32-E72D297353CC}">
              <c16:uniqueId val="{00000000-90DB-4AC0-B321-3447C226347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0.56000000000000005</c:v>
                </c:pt>
              </c:numCache>
            </c:numRef>
          </c:val>
          <c:smooth val="0"/>
          <c:extLst>
            <c:ext xmlns:c16="http://schemas.microsoft.com/office/drawing/2014/chart" uri="{C3380CC4-5D6E-409C-BE32-E72D297353CC}">
              <c16:uniqueId val="{00000001-90DB-4AC0-B321-3447C226347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47.88</c:v>
                </c:pt>
                <c:pt idx="1">
                  <c:v>48.3</c:v>
                </c:pt>
                <c:pt idx="2">
                  <c:v>46.21</c:v>
                </c:pt>
                <c:pt idx="3">
                  <c:v>46.04</c:v>
                </c:pt>
                <c:pt idx="4">
                  <c:v>40.93</c:v>
                </c:pt>
              </c:numCache>
            </c:numRef>
          </c:val>
          <c:extLst>
            <c:ext xmlns:c16="http://schemas.microsoft.com/office/drawing/2014/chart" uri="{C3380CC4-5D6E-409C-BE32-E72D297353CC}">
              <c16:uniqueId val="{00000000-BFD3-4C2F-88D1-B5DCC9724E3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59.4</c:v>
                </c:pt>
              </c:numCache>
            </c:numRef>
          </c:val>
          <c:smooth val="0"/>
          <c:extLst>
            <c:ext xmlns:c16="http://schemas.microsoft.com/office/drawing/2014/chart" uri="{C3380CC4-5D6E-409C-BE32-E72D297353CC}">
              <c16:uniqueId val="{00000001-BFD3-4C2F-88D1-B5DCC9724E3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79.97</c:v>
                </c:pt>
                <c:pt idx="1">
                  <c:v>79.06</c:v>
                </c:pt>
                <c:pt idx="2">
                  <c:v>80.81</c:v>
                </c:pt>
                <c:pt idx="3">
                  <c:v>81.64</c:v>
                </c:pt>
                <c:pt idx="4">
                  <c:v>82.91</c:v>
                </c:pt>
              </c:numCache>
            </c:numRef>
          </c:val>
          <c:extLst>
            <c:ext xmlns:c16="http://schemas.microsoft.com/office/drawing/2014/chart" uri="{C3380CC4-5D6E-409C-BE32-E72D297353CC}">
              <c16:uniqueId val="{00000000-C55A-4B7C-A8E3-5E50DE0F930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87.57</c:v>
                </c:pt>
              </c:numCache>
            </c:numRef>
          </c:val>
          <c:smooth val="0"/>
          <c:extLst>
            <c:ext xmlns:c16="http://schemas.microsoft.com/office/drawing/2014/chart" uri="{C3380CC4-5D6E-409C-BE32-E72D297353CC}">
              <c16:uniqueId val="{00000001-C55A-4B7C-A8E3-5E50DE0F930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108.08</c:v>
                </c:pt>
                <c:pt idx="1">
                  <c:v>111.92</c:v>
                </c:pt>
                <c:pt idx="2">
                  <c:v>111.79</c:v>
                </c:pt>
                <c:pt idx="3">
                  <c:v>111.39</c:v>
                </c:pt>
                <c:pt idx="4">
                  <c:v>112.31</c:v>
                </c:pt>
              </c:numCache>
            </c:numRef>
          </c:val>
          <c:extLst>
            <c:ext xmlns:c16="http://schemas.microsoft.com/office/drawing/2014/chart" uri="{C3380CC4-5D6E-409C-BE32-E72D297353CC}">
              <c16:uniqueId val="{00000000-8CA7-45D3-ADD5-D8885EA9F91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111.49</c:v>
                </c:pt>
              </c:numCache>
            </c:numRef>
          </c:val>
          <c:smooth val="0"/>
          <c:extLst>
            <c:ext xmlns:c16="http://schemas.microsoft.com/office/drawing/2014/chart" uri="{C3380CC4-5D6E-409C-BE32-E72D297353CC}">
              <c16:uniqueId val="{00000001-8CA7-45D3-ADD5-D8885EA9F91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44.27</c:v>
                </c:pt>
                <c:pt idx="1">
                  <c:v>46.03</c:v>
                </c:pt>
                <c:pt idx="2">
                  <c:v>47.52</c:v>
                </c:pt>
                <c:pt idx="3">
                  <c:v>48.65</c:v>
                </c:pt>
                <c:pt idx="4">
                  <c:v>50.52</c:v>
                </c:pt>
              </c:numCache>
            </c:numRef>
          </c:val>
          <c:extLst>
            <c:ext xmlns:c16="http://schemas.microsoft.com/office/drawing/2014/chart" uri="{C3380CC4-5D6E-409C-BE32-E72D297353CC}">
              <c16:uniqueId val="{00000000-A4A2-4485-9C9F-3E6202E8C5E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50.01</c:v>
                </c:pt>
              </c:numCache>
            </c:numRef>
          </c:val>
          <c:smooth val="0"/>
          <c:extLst>
            <c:ext xmlns:c16="http://schemas.microsoft.com/office/drawing/2014/chart" uri="{C3380CC4-5D6E-409C-BE32-E72D297353CC}">
              <c16:uniqueId val="{00000001-A4A2-4485-9C9F-3E6202E8C5E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19.14</c:v>
                </c:pt>
                <c:pt idx="1">
                  <c:v>21.4</c:v>
                </c:pt>
                <c:pt idx="2">
                  <c:v>22.17</c:v>
                </c:pt>
                <c:pt idx="3">
                  <c:v>24.45</c:v>
                </c:pt>
                <c:pt idx="4">
                  <c:v>21.69</c:v>
                </c:pt>
              </c:numCache>
            </c:numRef>
          </c:val>
          <c:extLst>
            <c:ext xmlns:c16="http://schemas.microsoft.com/office/drawing/2014/chart" uri="{C3380CC4-5D6E-409C-BE32-E72D297353CC}">
              <c16:uniqueId val="{00000000-E407-4696-BDED-E19B8FC6628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20.27</c:v>
                </c:pt>
              </c:numCache>
            </c:numRef>
          </c:val>
          <c:smooth val="0"/>
          <c:extLst>
            <c:ext xmlns:c16="http://schemas.microsoft.com/office/drawing/2014/chart" uri="{C3380CC4-5D6E-409C-BE32-E72D297353CC}">
              <c16:uniqueId val="{00000001-E407-4696-BDED-E19B8FC6628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0F-4717-8F0F-D2F4626C061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0.87</c:v>
                </c:pt>
              </c:numCache>
            </c:numRef>
          </c:val>
          <c:smooth val="0"/>
          <c:extLst>
            <c:ext xmlns:c16="http://schemas.microsoft.com/office/drawing/2014/chart" uri="{C3380CC4-5D6E-409C-BE32-E72D297353CC}">
              <c16:uniqueId val="{00000001-B40F-4717-8F0F-D2F4626C061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327.72</c:v>
                </c:pt>
                <c:pt idx="1">
                  <c:v>343.34</c:v>
                </c:pt>
                <c:pt idx="2">
                  <c:v>331.02</c:v>
                </c:pt>
                <c:pt idx="3">
                  <c:v>325.17</c:v>
                </c:pt>
                <c:pt idx="4">
                  <c:v>295.13</c:v>
                </c:pt>
              </c:numCache>
            </c:numRef>
          </c:val>
          <c:extLst>
            <c:ext xmlns:c16="http://schemas.microsoft.com/office/drawing/2014/chart" uri="{C3380CC4-5D6E-409C-BE32-E72D297353CC}">
              <c16:uniqueId val="{00000000-6741-4EA6-9EFB-88A3EC3F10F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354.57</c:v>
                </c:pt>
              </c:numCache>
            </c:numRef>
          </c:val>
          <c:smooth val="0"/>
          <c:extLst>
            <c:ext xmlns:c16="http://schemas.microsoft.com/office/drawing/2014/chart" uri="{C3380CC4-5D6E-409C-BE32-E72D297353CC}">
              <c16:uniqueId val="{00000001-6741-4EA6-9EFB-88A3EC3F10F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802.19</c:v>
                </c:pt>
                <c:pt idx="1">
                  <c:v>727.83</c:v>
                </c:pt>
                <c:pt idx="2">
                  <c:v>699.79</c:v>
                </c:pt>
                <c:pt idx="3">
                  <c:v>666.36</c:v>
                </c:pt>
                <c:pt idx="4">
                  <c:v>619.62</c:v>
                </c:pt>
              </c:numCache>
            </c:numRef>
          </c:val>
          <c:extLst>
            <c:ext xmlns:c16="http://schemas.microsoft.com/office/drawing/2014/chart" uri="{C3380CC4-5D6E-409C-BE32-E72D297353CC}">
              <c16:uniqueId val="{00000000-74B4-464B-BFFE-3A8CF174E54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303.45999999999998</c:v>
                </c:pt>
              </c:numCache>
            </c:numRef>
          </c:val>
          <c:smooth val="0"/>
          <c:extLst>
            <c:ext xmlns:c16="http://schemas.microsoft.com/office/drawing/2014/chart" uri="{C3380CC4-5D6E-409C-BE32-E72D297353CC}">
              <c16:uniqueId val="{00000001-74B4-464B-BFFE-3A8CF174E54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105.47</c:v>
                </c:pt>
                <c:pt idx="1">
                  <c:v>109.81</c:v>
                </c:pt>
                <c:pt idx="2">
                  <c:v>110.03</c:v>
                </c:pt>
                <c:pt idx="3">
                  <c:v>109.88</c:v>
                </c:pt>
                <c:pt idx="4">
                  <c:v>111.34</c:v>
                </c:pt>
              </c:numCache>
            </c:numRef>
          </c:val>
          <c:extLst>
            <c:ext xmlns:c16="http://schemas.microsoft.com/office/drawing/2014/chart" uri="{C3380CC4-5D6E-409C-BE32-E72D297353CC}">
              <c16:uniqueId val="{00000000-3026-4D26-96C2-1E5401B2A9C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103.79</c:v>
                </c:pt>
              </c:numCache>
            </c:numRef>
          </c:val>
          <c:smooth val="0"/>
          <c:extLst>
            <c:ext xmlns:c16="http://schemas.microsoft.com/office/drawing/2014/chart" uri="{C3380CC4-5D6E-409C-BE32-E72D297353CC}">
              <c16:uniqueId val="{00000001-3026-4D26-96C2-1E5401B2A9C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132.35</c:v>
                </c:pt>
                <c:pt idx="1">
                  <c:v>133.54</c:v>
                </c:pt>
                <c:pt idx="2">
                  <c:v>134.51</c:v>
                </c:pt>
                <c:pt idx="3">
                  <c:v>134.41999999999999</c:v>
                </c:pt>
                <c:pt idx="4">
                  <c:v>131.66999999999999</c:v>
                </c:pt>
              </c:numCache>
            </c:numRef>
          </c:val>
          <c:extLst>
            <c:ext xmlns:c16="http://schemas.microsoft.com/office/drawing/2014/chart" uri="{C3380CC4-5D6E-409C-BE32-E72D297353CC}">
              <c16:uniqueId val="{00000000-DD42-4590-BC76-48798C58866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167.86</c:v>
                </c:pt>
              </c:numCache>
            </c:numRef>
          </c:val>
          <c:smooth val="0"/>
          <c:extLst>
            <c:ext xmlns:c16="http://schemas.microsoft.com/office/drawing/2014/chart" uri="{C3380CC4-5D6E-409C-BE32-E72D297353CC}">
              <c16:uniqueId val="{00000001-DD42-4590-BC76-48798C58866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愛媛県　西条市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106842</v>
      </c>
      <c r="AM8" s="45"/>
      <c r="AN8" s="45"/>
      <c r="AO8" s="45"/>
      <c r="AP8" s="45"/>
      <c r="AQ8" s="45"/>
      <c r="AR8" s="45"/>
      <c r="AS8" s="45"/>
      <c r="AT8" s="46">
        <f>データ!$S$6</f>
        <v>510.04</v>
      </c>
      <c r="AU8" s="47"/>
      <c r="AV8" s="47"/>
      <c r="AW8" s="47"/>
      <c r="AX8" s="47"/>
      <c r="AY8" s="47"/>
      <c r="AZ8" s="47"/>
      <c r="BA8" s="47"/>
      <c r="BB8" s="48">
        <f>データ!$T$6</f>
        <v>209.48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58.29</v>
      </c>
      <c r="J10" s="47"/>
      <c r="K10" s="47"/>
      <c r="L10" s="47"/>
      <c r="M10" s="47"/>
      <c r="N10" s="47"/>
      <c r="O10" s="81"/>
      <c r="P10" s="48">
        <f>データ!$P$6</f>
        <v>48.24</v>
      </c>
      <c r="Q10" s="48"/>
      <c r="R10" s="48"/>
      <c r="S10" s="48"/>
      <c r="T10" s="48"/>
      <c r="U10" s="48"/>
      <c r="V10" s="48"/>
      <c r="W10" s="45">
        <f>データ!$Q$6</f>
        <v>2970</v>
      </c>
      <c r="X10" s="45"/>
      <c r="Y10" s="45"/>
      <c r="Z10" s="45"/>
      <c r="AA10" s="45"/>
      <c r="AB10" s="45"/>
      <c r="AC10" s="45"/>
      <c r="AD10" s="2"/>
      <c r="AE10" s="2"/>
      <c r="AF10" s="2"/>
      <c r="AG10" s="2"/>
      <c r="AH10" s="2"/>
      <c r="AI10" s="2"/>
      <c r="AJ10" s="2"/>
      <c r="AK10" s="2"/>
      <c r="AL10" s="45">
        <f>データ!$U$6</f>
        <v>51265</v>
      </c>
      <c r="AM10" s="45"/>
      <c r="AN10" s="45"/>
      <c r="AO10" s="45"/>
      <c r="AP10" s="45"/>
      <c r="AQ10" s="45"/>
      <c r="AR10" s="45"/>
      <c r="AS10" s="45"/>
      <c r="AT10" s="46">
        <f>データ!$V$6</f>
        <v>105.61</v>
      </c>
      <c r="AU10" s="47"/>
      <c r="AV10" s="47"/>
      <c r="AW10" s="47"/>
      <c r="AX10" s="47"/>
      <c r="AY10" s="47"/>
      <c r="AZ10" s="47"/>
      <c r="BA10" s="47"/>
      <c r="BB10" s="48">
        <f>データ!$W$6</f>
        <v>485.42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5EsQPOE7NqnRnFa+PGyPAu5OEt0T3/moHLnXbwSPuQJghS/0mwzHeQzGQZbwff5yS3eAwj6RZk0ezZ/+oFHJXA==" saltValue="C7Lc6hnX9gmeruK1JwbiZ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382060</v>
      </c>
      <c r="D6" s="20">
        <f t="shared" si="3"/>
        <v>46</v>
      </c>
      <c r="E6" s="20">
        <f t="shared" si="3"/>
        <v>1</v>
      </c>
      <c r="F6" s="20">
        <f t="shared" si="3"/>
        <v>0</v>
      </c>
      <c r="G6" s="20">
        <f t="shared" si="3"/>
        <v>1</v>
      </c>
      <c r="H6" s="20" t="str">
        <f t="shared" si="3"/>
        <v>愛媛県　西条市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58.29</v>
      </c>
      <c r="P6" s="21">
        <f t="shared" si="3"/>
        <v>48.24</v>
      </c>
      <c r="Q6" s="21">
        <f t="shared" si="3"/>
        <v>2970</v>
      </c>
      <c r="R6" s="21">
        <f t="shared" si="3"/>
        <v>106842</v>
      </c>
      <c r="S6" s="21">
        <f t="shared" si="3"/>
        <v>510.04</v>
      </c>
      <c r="T6" s="21">
        <f t="shared" si="3"/>
        <v>209.48</v>
      </c>
      <c r="U6" s="21">
        <f t="shared" si="3"/>
        <v>51265</v>
      </c>
      <c r="V6" s="21">
        <f t="shared" si="3"/>
        <v>105.61</v>
      </c>
      <c r="W6" s="21">
        <f t="shared" si="3"/>
        <v>485.42</v>
      </c>
      <c r="X6" s="22">
        <f>IF(X7="",NA(),X7)</f>
        <v>108.08</v>
      </c>
      <c r="Y6" s="22">
        <f t="shared" ref="Y6:AG6" si="4">IF(Y7="",NA(),Y7)</f>
        <v>111.92</v>
      </c>
      <c r="Z6" s="22">
        <f t="shared" si="4"/>
        <v>111.79</v>
      </c>
      <c r="AA6" s="22">
        <f t="shared" si="4"/>
        <v>111.39</v>
      </c>
      <c r="AB6" s="22">
        <f t="shared" si="4"/>
        <v>112.31</v>
      </c>
      <c r="AC6" s="22">
        <f t="shared" si="4"/>
        <v>110.68</v>
      </c>
      <c r="AD6" s="22">
        <f t="shared" si="4"/>
        <v>110.66</v>
      </c>
      <c r="AE6" s="22">
        <f t="shared" si="4"/>
        <v>109.01</v>
      </c>
      <c r="AF6" s="22">
        <f t="shared" si="4"/>
        <v>108.83</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0.87</v>
      </c>
      <c r="AS6" s="21" t="str">
        <f>IF(AS7="","",IF(AS7="-","【-】","【"&amp;SUBSTITUTE(TEXT(AS7,"#,##0.00"),"-","△")&amp;"】"))</f>
        <v>【1.30】</v>
      </c>
      <c r="AT6" s="22">
        <f>IF(AT7="",NA(),AT7)</f>
        <v>327.72</v>
      </c>
      <c r="AU6" s="22">
        <f t="shared" ref="AU6:BC6" si="6">IF(AU7="",NA(),AU7)</f>
        <v>343.34</v>
      </c>
      <c r="AV6" s="22">
        <f t="shared" si="6"/>
        <v>331.02</v>
      </c>
      <c r="AW6" s="22">
        <f t="shared" si="6"/>
        <v>325.17</v>
      </c>
      <c r="AX6" s="22">
        <f t="shared" si="6"/>
        <v>295.13</v>
      </c>
      <c r="AY6" s="22">
        <f t="shared" si="6"/>
        <v>357.34</v>
      </c>
      <c r="AZ6" s="22">
        <f t="shared" si="6"/>
        <v>366.03</v>
      </c>
      <c r="BA6" s="22">
        <f t="shared" si="6"/>
        <v>365.18</v>
      </c>
      <c r="BB6" s="22">
        <f t="shared" si="6"/>
        <v>327.77</v>
      </c>
      <c r="BC6" s="22">
        <f t="shared" si="6"/>
        <v>354.57</v>
      </c>
      <c r="BD6" s="21" t="str">
        <f>IF(BD7="","",IF(BD7="-","【-】","【"&amp;SUBSTITUTE(TEXT(BD7,"#,##0.00"),"-","△")&amp;"】"))</f>
        <v>【261.51】</v>
      </c>
      <c r="BE6" s="22">
        <f>IF(BE7="",NA(),BE7)</f>
        <v>802.19</v>
      </c>
      <c r="BF6" s="22">
        <f t="shared" ref="BF6:BN6" si="7">IF(BF7="",NA(),BF7)</f>
        <v>727.83</v>
      </c>
      <c r="BG6" s="22">
        <f t="shared" si="7"/>
        <v>699.79</v>
      </c>
      <c r="BH6" s="22">
        <f t="shared" si="7"/>
        <v>666.36</v>
      </c>
      <c r="BI6" s="22">
        <f t="shared" si="7"/>
        <v>619.62</v>
      </c>
      <c r="BJ6" s="22">
        <f t="shared" si="7"/>
        <v>373.69</v>
      </c>
      <c r="BK6" s="22">
        <f t="shared" si="7"/>
        <v>370.12</v>
      </c>
      <c r="BL6" s="22">
        <f t="shared" si="7"/>
        <v>371.65</v>
      </c>
      <c r="BM6" s="22">
        <f t="shared" si="7"/>
        <v>397.1</v>
      </c>
      <c r="BN6" s="22">
        <f t="shared" si="7"/>
        <v>303.45999999999998</v>
      </c>
      <c r="BO6" s="21" t="str">
        <f>IF(BO7="","",IF(BO7="-","【-】","【"&amp;SUBSTITUTE(TEXT(BO7,"#,##0.00"),"-","△")&amp;"】"))</f>
        <v>【265.16】</v>
      </c>
      <c r="BP6" s="22">
        <f>IF(BP7="",NA(),BP7)</f>
        <v>105.47</v>
      </c>
      <c r="BQ6" s="22">
        <f t="shared" ref="BQ6:BY6" si="8">IF(BQ7="",NA(),BQ7)</f>
        <v>109.81</v>
      </c>
      <c r="BR6" s="22">
        <f t="shared" si="8"/>
        <v>110.03</v>
      </c>
      <c r="BS6" s="22">
        <f t="shared" si="8"/>
        <v>109.88</v>
      </c>
      <c r="BT6" s="22">
        <f t="shared" si="8"/>
        <v>111.34</v>
      </c>
      <c r="BU6" s="22">
        <f t="shared" si="8"/>
        <v>99.87</v>
      </c>
      <c r="BV6" s="22">
        <f t="shared" si="8"/>
        <v>100.42</v>
      </c>
      <c r="BW6" s="22">
        <f t="shared" si="8"/>
        <v>98.77</v>
      </c>
      <c r="BX6" s="22">
        <f t="shared" si="8"/>
        <v>95.79</v>
      </c>
      <c r="BY6" s="22">
        <f t="shared" si="8"/>
        <v>103.79</v>
      </c>
      <c r="BZ6" s="21" t="str">
        <f>IF(BZ7="","",IF(BZ7="-","【-】","【"&amp;SUBSTITUTE(TEXT(BZ7,"#,##0.00"),"-","△")&amp;"】"))</f>
        <v>【102.35】</v>
      </c>
      <c r="CA6" s="22">
        <f>IF(CA7="",NA(),CA7)</f>
        <v>132.35</v>
      </c>
      <c r="CB6" s="22">
        <f t="shared" ref="CB6:CJ6" si="9">IF(CB7="",NA(),CB7)</f>
        <v>133.54</v>
      </c>
      <c r="CC6" s="22">
        <f t="shared" si="9"/>
        <v>134.51</v>
      </c>
      <c r="CD6" s="22">
        <f t="shared" si="9"/>
        <v>134.41999999999999</v>
      </c>
      <c r="CE6" s="22">
        <f t="shared" si="9"/>
        <v>131.66999999999999</v>
      </c>
      <c r="CF6" s="22">
        <f t="shared" si="9"/>
        <v>171.81</v>
      </c>
      <c r="CG6" s="22">
        <f t="shared" si="9"/>
        <v>171.67</v>
      </c>
      <c r="CH6" s="22">
        <f t="shared" si="9"/>
        <v>173.67</v>
      </c>
      <c r="CI6" s="22">
        <f t="shared" si="9"/>
        <v>171.13</v>
      </c>
      <c r="CJ6" s="22">
        <f t="shared" si="9"/>
        <v>167.86</v>
      </c>
      <c r="CK6" s="21" t="str">
        <f>IF(CK7="","",IF(CK7="-","【-】","【"&amp;SUBSTITUTE(TEXT(CK7,"#,##0.00"),"-","△")&amp;"】"))</f>
        <v>【167.74】</v>
      </c>
      <c r="CL6" s="22">
        <f>IF(CL7="",NA(),CL7)</f>
        <v>47.88</v>
      </c>
      <c r="CM6" s="22">
        <f t="shared" ref="CM6:CU6" si="10">IF(CM7="",NA(),CM7)</f>
        <v>48.3</v>
      </c>
      <c r="CN6" s="22">
        <f t="shared" si="10"/>
        <v>46.21</v>
      </c>
      <c r="CO6" s="22">
        <f t="shared" si="10"/>
        <v>46.04</v>
      </c>
      <c r="CP6" s="22">
        <f t="shared" si="10"/>
        <v>40.93</v>
      </c>
      <c r="CQ6" s="22">
        <f t="shared" si="10"/>
        <v>60.03</v>
      </c>
      <c r="CR6" s="22">
        <f t="shared" si="10"/>
        <v>59.74</v>
      </c>
      <c r="CS6" s="22">
        <f t="shared" si="10"/>
        <v>59.67</v>
      </c>
      <c r="CT6" s="22">
        <f t="shared" si="10"/>
        <v>60.12</v>
      </c>
      <c r="CU6" s="22">
        <f t="shared" si="10"/>
        <v>59.4</v>
      </c>
      <c r="CV6" s="21" t="str">
        <f>IF(CV7="","",IF(CV7="-","【-】","【"&amp;SUBSTITUTE(TEXT(CV7,"#,##0.00"),"-","△")&amp;"】"))</f>
        <v>【60.29】</v>
      </c>
      <c r="CW6" s="22">
        <f>IF(CW7="",NA(),CW7)</f>
        <v>79.97</v>
      </c>
      <c r="CX6" s="22">
        <f t="shared" ref="CX6:DF6" si="11">IF(CX7="",NA(),CX7)</f>
        <v>79.06</v>
      </c>
      <c r="CY6" s="22">
        <f t="shared" si="11"/>
        <v>80.81</v>
      </c>
      <c r="CZ6" s="22">
        <f t="shared" si="11"/>
        <v>81.64</v>
      </c>
      <c r="DA6" s="22">
        <f t="shared" si="11"/>
        <v>82.91</v>
      </c>
      <c r="DB6" s="22">
        <f t="shared" si="11"/>
        <v>84.81</v>
      </c>
      <c r="DC6" s="22">
        <f t="shared" si="11"/>
        <v>84.8</v>
      </c>
      <c r="DD6" s="22">
        <f t="shared" si="11"/>
        <v>84.6</v>
      </c>
      <c r="DE6" s="22">
        <f t="shared" si="11"/>
        <v>84.24</v>
      </c>
      <c r="DF6" s="22">
        <f t="shared" si="11"/>
        <v>87.57</v>
      </c>
      <c r="DG6" s="21" t="str">
        <f>IF(DG7="","",IF(DG7="-","【-】","【"&amp;SUBSTITUTE(TEXT(DG7,"#,##0.00"),"-","△")&amp;"】"))</f>
        <v>【90.12】</v>
      </c>
      <c r="DH6" s="22">
        <f>IF(DH7="",NA(),DH7)</f>
        <v>44.27</v>
      </c>
      <c r="DI6" s="22">
        <f t="shared" ref="DI6:DQ6" si="12">IF(DI7="",NA(),DI7)</f>
        <v>46.03</v>
      </c>
      <c r="DJ6" s="22">
        <f t="shared" si="12"/>
        <v>47.52</v>
      </c>
      <c r="DK6" s="22">
        <f t="shared" si="12"/>
        <v>48.65</v>
      </c>
      <c r="DL6" s="22">
        <f t="shared" si="12"/>
        <v>50.52</v>
      </c>
      <c r="DM6" s="22">
        <f t="shared" si="12"/>
        <v>47.28</v>
      </c>
      <c r="DN6" s="22">
        <f t="shared" si="12"/>
        <v>47.66</v>
      </c>
      <c r="DO6" s="22">
        <f t="shared" si="12"/>
        <v>48.17</v>
      </c>
      <c r="DP6" s="22">
        <f t="shared" si="12"/>
        <v>48.83</v>
      </c>
      <c r="DQ6" s="22">
        <f t="shared" si="12"/>
        <v>50.01</v>
      </c>
      <c r="DR6" s="21" t="str">
        <f>IF(DR7="","",IF(DR7="-","【-】","【"&amp;SUBSTITUTE(TEXT(DR7,"#,##0.00"),"-","△")&amp;"】"))</f>
        <v>【50.88】</v>
      </c>
      <c r="DS6" s="22">
        <f>IF(DS7="",NA(),DS7)</f>
        <v>19.14</v>
      </c>
      <c r="DT6" s="22">
        <f t="shared" ref="DT6:EB6" si="13">IF(DT7="",NA(),DT7)</f>
        <v>21.4</v>
      </c>
      <c r="DU6" s="22">
        <f t="shared" si="13"/>
        <v>22.17</v>
      </c>
      <c r="DV6" s="22">
        <f t="shared" si="13"/>
        <v>24.45</v>
      </c>
      <c r="DW6" s="22">
        <f t="shared" si="13"/>
        <v>21.69</v>
      </c>
      <c r="DX6" s="22">
        <f t="shared" si="13"/>
        <v>12.19</v>
      </c>
      <c r="DY6" s="22">
        <f t="shared" si="13"/>
        <v>15.1</v>
      </c>
      <c r="DZ6" s="22">
        <f t="shared" si="13"/>
        <v>17.12</v>
      </c>
      <c r="EA6" s="22">
        <f t="shared" si="13"/>
        <v>18.18</v>
      </c>
      <c r="EB6" s="22">
        <f t="shared" si="13"/>
        <v>20.27</v>
      </c>
      <c r="EC6" s="21" t="str">
        <f>IF(EC7="","",IF(EC7="-","【-】","【"&amp;SUBSTITUTE(TEXT(EC7,"#,##0.00"),"-","△")&amp;"】"))</f>
        <v>【22.30】</v>
      </c>
      <c r="ED6" s="22">
        <f>IF(ED7="",NA(),ED7)</f>
        <v>0.61</v>
      </c>
      <c r="EE6" s="22">
        <f t="shared" ref="EE6:EM6" si="14">IF(EE7="",NA(),EE7)</f>
        <v>0.42</v>
      </c>
      <c r="EF6" s="22">
        <f t="shared" si="14"/>
        <v>0.43</v>
      </c>
      <c r="EG6" s="22">
        <f t="shared" si="14"/>
        <v>0.32</v>
      </c>
      <c r="EH6" s="22">
        <f t="shared" si="14"/>
        <v>0.31</v>
      </c>
      <c r="EI6" s="22">
        <f t="shared" si="14"/>
        <v>0.51</v>
      </c>
      <c r="EJ6" s="22">
        <f t="shared" si="14"/>
        <v>0.57999999999999996</v>
      </c>
      <c r="EK6" s="22">
        <f t="shared" si="14"/>
        <v>0.54</v>
      </c>
      <c r="EL6" s="22">
        <f t="shared" si="14"/>
        <v>0.56999999999999995</v>
      </c>
      <c r="EM6" s="22">
        <f t="shared" si="14"/>
        <v>0.56000000000000005</v>
      </c>
      <c r="EN6" s="21" t="str">
        <f>IF(EN7="","",IF(EN7="-","【-】","【"&amp;SUBSTITUTE(TEXT(EN7,"#,##0.00"),"-","△")&amp;"】"))</f>
        <v>【0.66】</v>
      </c>
    </row>
    <row r="7" spans="1:144" s="23" customFormat="1" x14ac:dyDescent="0.2">
      <c r="A7" s="15"/>
      <c r="B7" s="24">
        <v>2021</v>
      </c>
      <c r="C7" s="24">
        <v>382060</v>
      </c>
      <c r="D7" s="24">
        <v>46</v>
      </c>
      <c r="E7" s="24">
        <v>1</v>
      </c>
      <c r="F7" s="24">
        <v>0</v>
      </c>
      <c r="G7" s="24">
        <v>1</v>
      </c>
      <c r="H7" s="24" t="s">
        <v>93</v>
      </c>
      <c r="I7" s="24" t="s">
        <v>94</v>
      </c>
      <c r="J7" s="24" t="s">
        <v>95</v>
      </c>
      <c r="K7" s="24" t="s">
        <v>96</v>
      </c>
      <c r="L7" s="24" t="s">
        <v>97</v>
      </c>
      <c r="M7" s="24" t="s">
        <v>98</v>
      </c>
      <c r="N7" s="25" t="s">
        <v>99</v>
      </c>
      <c r="O7" s="25">
        <v>58.29</v>
      </c>
      <c r="P7" s="25">
        <v>48.24</v>
      </c>
      <c r="Q7" s="25">
        <v>2970</v>
      </c>
      <c r="R7" s="25">
        <v>106842</v>
      </c>
      <c r="S7" s="25">
        <v>510.04</v>
      </c>
      <c r="T7" s="25">
        <v>209.48</v>
      </c>
      <c r="U7" s="25">
        <v>51265</v>
      </c>
      <c r="V7" s="25">
        <v>105.61</v>
      </c>
      <c r="W7" s="25">
        <v>485.42</v>
      </c>
      <c r="X7" s="25">
        <v>108.08</v>
      </c>
      <c r="Y7" s="25">
        <v>111.92</v>
      </c>
      <c r="Z7" s="25">
        <v>111.79</v>
      </c>
      <c r="AA7" s="25">
        <v>111.39</v>
      </c>
      <c r="AB7" s="25">
        <v>112.31</v>
      </c>
      <c r="AC7" s="25">
        <v>110.68</v>
      </c>
      <c r="AD7" s="25">
        <v>110.66</v>
      </c>
      <c r="AE7" s="25">
        <v>109.01</v>
      </c>
      <c r="AF7" s="25">
        <v>108.83</v>
      </c>
      <c r="AG7" s="25">
        <v>111.49</v>
      </c>
      <c r="AH7" s="25">
        <v>111.39</v>
      </c>
      <c r="AI7" s="25">
        <v>0</v>
      </c>
      <c r="AJ7" s="25">
        <v>0</v>
      </c>
      <c r="AK7" s="25">
        <v>0</v>
      </c>
      <c r="AL7" s="25">
        <v>0</v>
      </c>
      <c r="AM7" s="25">
        <v>0</v>
      </c>
      <c r="AN7" s="25">
        <v>3.56</v>
      </c>
      <c r="AO7" s="25">
        <v>2.74</v>
      </c>
      <c r="AP7" s="25">
        <v>3.7</v>
      </c>
      <c r="AQ7" s="25">
        <v>4.34</v>
      </c>
      <c r="AR7" s="25">
        <v>0.87</v>
      </c>
      <c r="AS7" s="25">
        <v>1.3</v>
      </c>
      <c r="AT7" s="25">
        <v>327.72</v>
      </c>
      <c r="AU7" s="25">
        <v>343.34</v>
      </c>
      <c r="AV7" s="25">
        <v>331.02</v>
      </c>
      <c r="AW7" s="25">
        <v>325.17</v>
      </c>
      <c r="AX7" s="25">
        <v>295.13</v>
      </c>
      <c r="AY7" s="25">
        <v>357.34</v>
      </c>
      <c r="AZ7" s="25">
        <v>366.03</v>
      </c>
      <c r="BA7" s="25">
        <v>365.18</v>
      </c>
      <c r="BB7" s="25">
        <v>327.77</v>
      </c>
      <c r="BC7" s="25">
        <v>354.57</v>
      </c>
      <c r="BD7" s="25">
        <v>261.51</v>
      </c>
      <c r="BE7" s="25">
        <v>802.19</v>
      </c>
      <c r="BF7" s="25">
        <v>727.83</v>
      </c>
      <c r="BG7" s="25">
        <v>699.79</v>
      </c>
      <c r="BH7" s="25">
        <v>666.36</v>
      </c>
      <c r="BI7" s="25">
        <v>619.62</v>
      </c>
      <c r="BJ7" s="25">
        <v>373.69</v>
      </c>
      <c r="BK7" s="25">
        <v>370.12</v>
      </c>
      <c r="BL7" s="25">
        <v>371.65</v>
      </c>
      <c r="BM7" s="25">
        <v>397.1</v>
      </c>
      <c r="BN7" s="25">
        <v>303.45999999999998</v>
      </c>
      <c r="BO7" s="25">
        <v>265.16000000000003</v>
      </c>
      <c r="BP7" s="25">
        <v>105.47</v>
      </c>
      <c r="BQ7" s="25">
        <v>109.81</v>
      </c>
      <c r="BR7" s="25">
        <v>110.03</v>
      </c>
      <c r="BS7" s="25">
        <v>109.88</v>
      </c>
      <c r="BT7" s="25">
        <v>111.34</v>
      </c>
      <c r="BU7" s="25">
        <v>99.87</v>
      </c>
      <c r="BV7" s="25">
        <v>100.42</v>
      </c>
      <c r="BW7" s="25">
        <v>98.77</v>
      </c>
      <c r="BX7" s="25">
        <v>95.79</v>
      </c>
      <c r="BY7" s="25">
        <v>103.79</v>
      </c>
      <c r="BZ7" s="25">
        <v>102.35</v>
      </c>
      <c r="CA7" s="25">
        <v>132.35</v>
      </c>
      <c r="CB7" s="25">
        <v>133.54</v>
      </c>
      <c r="CC7" s="25">
        <v>134.51</v>
      </c>
      <c r="CD7" s="25">
        <v>134.41999999999999</v>
      </c>
      <c r="CE7" s="25">
        <v>131.66999999999999</v>
      </c>
      <c r="CF7" s="25">
        <v>171.81</v>
      </c>
      <c r="CG7" s="25">
        <v>171.67</v>
      </c>
      <c r="CH7" s="25">
        <v>173.67</v>
      </c>
      <c r="CI7" s="25">
        <v>171.13</v>
      </c>
      <c r="CJ7" s="25">
        <v>167.86</v>
      </c>
      <c r="CK7" s="25">
        <v>167.74</v>
      </c>
      <c r="CL7" s="25">
        <v>47.88</v>
      </c>
      <c r="CM7" s="25">
        <v>48.3</v>
      </c>
      <c r="CN7" s="25">
        <v>46.21</v>
      </c>
      <c r="CO7" s="25">
        <v>46.04</v>
      </c>
      <c r="CP7" s="25">
        <v>40.93</v>
      </c>
      <c r="CQ7" s="25">
        <v>60.03</v>
      </c>
      <c r="CR7" s="25">
        <v>59.74</v>
      </c>
      <c r="CS7" s="25">
        <v>59.67</v>
      </c>
      <c r="CT7" s="25">
        <v>60.12</v>
      </c>
      <c r="CU7" s="25">
        <v>59.4</v>
      </c>
      <c r="CV7" s="25">
        <v>60.29</v>
      </c>
      <c r="CW7" s="25">
        <v>79.97</v>
      </c>
      <c r="CX7" s="25">
        <v>79.06</v>
      </c>
      <c r="CY7" s="25">
        <v>80.81</v>
      </c>
      <c r="CZ7" s="25">
        <v>81.64</v>
      </c>
      <c r="DA7" s="25">
        <v>82.91</v>
      </c>
      <c r="DB7" s="25">
        <v>84.81</v>
      </c>
      <c r="DC7" s="25">
        <v>84.8</v>
      </c>
      <c r="DD7" s="25">
        <v>84.6</v>
      </c>
      <c r="DE7" s="25">
        <v>84.24</v>
      </c>
      <c r="DF7" s="25">
        <v>87.57</v>
      </c>
      <c r="DG7" s="25">
        <v>90.12</v>
      </c>
      <c r="DH7" s="25">
        <v>44.27</v>
      </c>
      <c r="DI7" s="25">
        <v>46.03</v>
      </c>
      <c r="DJ7" s="25">
        <v>47.52</v>
      </c>
      <c r="DK7" s="25">
        <v>48.65</v>
      </c>
      <c r="DL7" s="25">
        <v>50.52</v>
      </c>
      <c r="DM7" s="25">
        <v>47.28</v>
      </c>
      <c r="DN7" s="25">
        <v>47.66</v>
      </c>
      <c r="DO7" s="25">
        <v>48.17</v>
      </c>
      <c r="DP7" s="25">
        <v>48.83</v>
      </c>
      <c r="DQ7" s="25">
        <v>50.01</v>
      </c>
      <c r="DR7" s="25">
        <v>50.88</v>
      </c>
      <c r="DS7" s="25">
        <v>19.14</v>
      </c>
      <c r="DT7" s="25">
        <v>21.4</v>
      </c>
      <c r="DU7" s="25">
        <v>22.17</v>
      </c>
      <c r="DV7" s="25">
        <v>24.45</v>
      </c>
      <c r="DW7" s="25">
        <v>21.69</v>
      </c>
      <c r="DX7" s="25">
        <v>12.19</v>
      </c>
      <c r="DY7" s="25">
        <v>15.1</v>
      </c>
      <c r="DZ7" s="25">
        <v>17.12</v>
      </c>
      <c r="EA7" s="25">
        <v>18.18</v>
      </c>
      <c r="EB7" s="25">
        <v>20.27</v>
      </c>
      <c r="EC7" s="25">
        <v>22.3</v>
      </c>
      <c r="ED7" s="25">
        <v>0.61</v>
      </c>
      <c r="EE7" s="25">
        <v>0.42</v>
      </c>
      <c r="EF7" s="25">
        <v>0.43</v>
      </c>
      <c r="EG7" s="25">
        <v>0.32</v>
      </c>
      <c r="EH7" s="25">
        <v>0.31</v>
      </c>
      <c r="EI7" s="25">
        <v>0.51</v>
      </c>
      <c r="EJ7" s="25">
        <v>0.57999999999999996</v>
      </c>
      <c r="EK7" s="25">
        <v>0.54</v>
      </c>
      <c r="EL7" s="25">
        <v>0.56999999999999995</v>
      </c>
      <c r="EM7" s="25">
        <v>0.56000000000000005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豊島 千尋</cp:lastModifiedBy>
  <cp:lastPrinted>2023-01-13T00:49:58Z</cp:lastPrinted>
  <dcterms:created xsi:type="dcterms:W3CDTF">2022-12-01T01:04:30Z</dcterms:created>
  <dcterms:modified xsi:type="dcterms:W3CDTF">2023-01-13T01:03:15Z</dcterms:modified>
  <cp:category/>
</cp:coreProperties>
</file>