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jcoels406\産業経済部$\【仮】新データ管理\010 産業振興課\H0205 融資\010 中小企業振興資金融資事業\利子補給\20210128_HPに金融機関向け様式掲載\"/>
    </mc:Choice>
  </mc:AlternateContent>
  <bookViews>
    <workbookView xWindow="0" yWindow="0" windowWidth="23040" windowHeight="8736"/>
  </bookViews>
  <sheets>
    <sheet name="別紙（様式第4号関係）" sheetId="19" r:id="rId1"/>
    <sheet name="記入例1" sheetId="21" r:id="rId2"/>
    <sheet name="（参考）融資先別計算表" sheetId="16" r:id="rId3"/>
  </sheets>
  <definedNames>
    <definedName name="_xlnm.Print_Area" localSheetId="2">'（参考）融資先別計算表'!$A$1:$Q$118</definedName>
    <definedName name="_xlnm.Print_Area" localSheetId="0">'別紙（様式第4号関係）'!$A$1:$R$63</definedName>
    <definedName name="_xlnm.Print_Titles" localSheetId="2">'（参考）融資先別計算表'!$1:$5</definedName>
  </definedNames>
  <calcPr calcId="162913"/>
</workbook>
</file>

<file path=xl/calcChain.xml><?xml version="1.0" encoding="utf-8"?>
<calcChain xmlns="http://schemas.openxmlformats.org/spreadsheetml/2006/main">
  <c r="K57" i="19" l="1"/>
  <c r="L57" i="19"/>
  <c r="K42" i="19"/>
  <c r="L42" i="19"/>
  <c r="K27" i="19"/>
  <c r="L27" i="19"/>
  <c r="N47" i="16" l="1"/>
  <c r="N33" i="16"/>
  <c r="N19" i="16"/>
  <c r="N54" i="21"/>
  <c r="N39" i="21"/>
  <c r="L54" i="21" l="1"/>
  <c r="M54" i="21" s="1"/>
  <c r="K54" i="21"/>
  <c r="L39" i="21"/>
  <c r="M39" i="21" s="1"/>
  <c r="N56" i="21" s="1"/>
  <c r="K39" i="21"/>
  <c r="K10" i="16"/>
  <c r="M57" i="19" l="1"/>
  <c r="N57" i="19" s="1"/>
  <c r="M42" i="19"/>
  <c r="N42" i="19" s="1"/>
  <c r="M27" i="19"/>
  <c r="N27" i="19" s="1"/>
  <c r="N59" i="19" l="1"/>
  <c r="H10" i="16"/>
  <c r="F104" i="16"/>
  <c r="E104" i="16"/>
  <c r="D104" i="16"/>
  <c r="C104" i="16"/>
  <c r="B104" i="16"/>
  <c r="F90" i="16"/>
  <c r="E90" i="16"/>
  <c r="D90" i="16"/>
  <c r="C90" i="16"/>
  <c r="B90" i="16"/>
  <c r="F76" i="16"/>
  <c r="E76" i="16"/>
  <c r="D76" i="16"/>
  <c r="C76" i="16"/>
  <c r="B76" i="16"/>
  <c r="F62" i="16"/>
  <c r="E62" i="16"/>
  <c r="D62" i="16"/>
  <c r="C62" i="16"/>
  <c r="B62" i="16"/>
  <c r="F48" i="16"/>
  <c r="E48" i="16"/>
  <c r="D48" i="16"/>
  <c r="C48" i="16"/>
  <c r="B48" i="16"/>
  <c r="F34" i="16"/>
  <c r="E34" i="16"/>
  <c r="D34" i="16"/>
  <c r="C34" i="16"/>
  <c r="B34" i="16"/>
  <c r="F6" i="16"/>
  <c r="E6" i="16"/>
  <c r="D6" i="16"/>
  <c r="C6" i="16"/>
  <c r="B6" i="16"/>
  <c r="C20" i="16"/>
  <c r="D20" i="16"/>
  <c r="E20" i="16"/>
  <c r="F20" i="16"/>
  <c r="B20" i="16"/>
  <c r="H11" i="16" l="1"/>
  <c r="G21" i="16"/>
  <c r="G22" i="16"/>
  <c r="G23" i="16"/>
  <c r="G24" i="16"/>
  <c r="O11" i="16"/>
  <c r="S116" i="16"/>
  <c r="U116" i="16" s="1"/>
  <c r="S115" i="16"/>
  <c r="U115" i="16" s="1"/>
  <c r="S114" i="16"/>
  <c r="U114" i="16" s="1"/>
  <c r="U113" i="16"/>
  <c r="S113" i="16"/>
  <c r="S112" i="16"/>
  <c r="U112" i="16" s="1"/>
  <c r="S111" i="16"/>
  <c r="U111" i="16" s="1"/>
  <c r="S110" i="16"/>
  <c r="U110" i="16" s="1"/>
  <c r="S109" i="16"/>
  <c r="U109" i="16" s="1"/>
  <c r="S108" i="16"/>
  <c r="S107" i="16"/>
  <c r="S106" i="16"/>
  <c r="U106" i="16" s="1"/>
  <c r="S105" i="16"/>
  <c r="U105" i="16" s="1"/>
  <c r="S104" i="16"/>
  <c r="U104" i="16" s="1"/>
  <c r="S102" i="16"/>
  <c r="S101" i="16"/>
  <c r="S100" i="16"/>
  <c r="S99" i="16"/>
  <c r="S98" i="16"/>
  <c r="U98" i="16" s="1"/>
  <c r="S97" i="16"/>
  <c r="U97" i="16" s="1"/>
  <c r="S96" i="16"/>
  <c r="S95" i="16"/>
  <c r="U95" i="16" s="1"/>
  <c r="S94" i="16"/>
  <c r="S93" i="16"/>
  <c r="S92" i="16"/>
  <c r="S91" i="16"/>
  <c r="S90" i="16"/>
  <c r="U90" i="16" s="1"/>
  <c r="S88" i="16"/>
  <c r="U87" i="16"/>
  <c r="S87" i="16"/>
  <c r="S86" i="16"/>
  <c r="U86" i="16" s="1"/>
  <c r="S85" i="16"/>
  <c r="U84" i="16"/>
  <c r="S84" i="16"/>
  <c r="S83" i="16"/>
  <c r="U83" i="16" s="1"/>
  <c r="S82" i="16"/>
  <c r="S81" i="16"/>
  <c r="S80" i="16"/>
  <c r="S79" i="16"/>
  <c r="S78" i="16"/>
  <c r="U78" i="16" s="1"/>
  <c r="S77" i="16"/>
  <c r="S76" i="16"/>
  <c r="S74" i="16"/>
  <c r="S73" i="16"/>
  <c r="S72" i="16"/>
  <c r="U72" i="16" s="1"/>
  <c r="S71" i="16"/>
  <c r="S70" i="16"/>
  <c r="S69" i="16"/>
  <c r="U69" i="16" s="1"/>
  <c r="S68" i="16"/>
  <c r="U68" i="16" s="1"/>
  <c r="S67" i="16"/>
  <c r="U67" i="16" s="1"/>
  <c r="S66" i="16"/>
  <c r="S65" i="16"/>
  <c r="S64" i="16"/>
  <c r="S63" i="16"/>
  <c r="S62" i="16"/>
  <c r="S60" i="16"/>
  <c r="U60" i="16" s="1"/>
  <c r="S59" i="16"/>
  <c r="S58" i="16"/>
  <c r="S57" i="16"/>
  <c r="S56" i="16"/>
  <c r="U56" i="16" s="1"/>
  <c r="S55" i="16"/>
  <c r="S54" i="16"/>
  <c r="S53" i="16"/>
  <c r="U53" i="16" s="1"/>
  <c r="S52" i="16"/>
  <c r="O52" i="16" s="1"/>
  <c r="G52" i="16"/>
  <c r="S51" i="16"/>
  <c r="U51" i="16" s="1"/>
  <c r="P51" i="16"/>
  <c r="G51" i="16"/>
  <c r="S50" i="16"/>
  <c r="O50" i="16" s="1"/>
  <c r="P50" i="16"/>
  <c r="G50" i="16"/>
  <c r="S49" i="16"/>
  <c r="O49" i="16" s="1"/>
  <c r="P49" i="16"/>
  <c r="G49" i="16"/>
  <c r="U48" i="16"/>
  <c r="S48" i="16"/>
  <c r="P48" i="16"/>
  <c r="O48" i="16"/>
  <c r="S46" i="16"/>
  <c r="O46" i="16" s="1"/>
  <c r="K46" i="16" s="1"/>
  <c r="P46" i="16"/>
  <c r="G46" i="16"/>
  <c r="S45" i="16"/>
  <c r="O45" i="16" s="1"/>
  <c r="P45" i="16"/>
  <c r="G45" i="16"/>
  <c r="S44" i="16"/>
  <c r="U44" i="16" s="1"/>
  <c r="P44" i="16"/>
  <c r="G44" i="16"/>
  <c r="S43" i="16"/>
  <c r="O43" i="16" s="1"/>
  <c r="P43" i="16"/>
  <c r="G43" i="16"/>
  <c r="S42" i="16"/>
  <c r="O42" i="16" s="1"/>
  <c r="K42" i="16" s="1"/>
  <c r="P42" i="16"/>
  <c r="G42" i="16"/>
  <c r="U41" i="16"/>
  <c r="S41" i="16"/>
  <c r="P41" i="16"/>
  <c r="O41" i="16"/>
  <c r="G41" i="16"/>
  <c r="S40" i="16"/>
  <c r="U40" i="16" s="1"/>
  <c r="P40" i="16"/>
  <c r="G40" i="16"/>
  <c r="S39" i="16"/>
  <c r="O39" i="16" s="1"/>
  <c r="K39" i="16" s="1"/>
  <c r="P39" i="16"/>
  <c r="G39" i="16"/>
  <c r="S38" i="16"/>
  <c r="O38" i="16" s="1"/>
  <c r="P38" i="16"/>
  <c r="G38" i="16"/>
  <c r="S37" i="16"/>
  <c r="O37" i="16" s="1"/>
  <c r="P37" i="16"/>
  <c r="G37" i="16"/>
  <c r="S36" i="16"/>
  <c r="U36" i="16" s="1"/>
  <c r="P36" i="16"/>
  <c r="G36" i="16"/>
  <c r="S35" i="16"/>
  <c r="O35" i="16" s="1"/>
  <c r="P35" i="16"/>
  <c r="K35" i="16" s="1"/>
  <c r="G35" i="16"/>
  <c r="S34" i="16"/>
  <c r="O34" i="16" s="1"/>
  <c r="K34" i="16" s="1"/>
  <c r="P34" i="16"/>
  <c r="S32" i="16"/>
  <c r="O32" i="16" s="1"/>
  <c r="P32" i="16"/>
  <c r="K32" i="16" s="1"/>
  <c r="G32" i="16"/>
  <c r="S31" i="16"/>
  <c r="O31" i="16" s="1"/>
  <c r="P31" i="16"/>
  <c r="G31" i="16"/>
  <c r="S30" i="16"/>
  <c r="O30" i="16" s="1"/>
  <c r="P30" i="16"/>
  <c r="G30" i="16"/>
  <c r="S29" i="16"/>
  <c r="U29" i="16" s="1"/>
  <c r="P29" i="16"/>
  <c r="G29" i="16"/>
  <c r="S28" i="16"/>
  <c r="O28" i="16" s="1"/>
  <c r="P28" i="16"/>
  <c r="K28" i="16" s="1"/>
  <c r="G28" i="16"/>
  <c r="S27" i="16"/>
  <c r="U27" i="16" s="1"/>
  <c r="P27" i="16"/>
  <c r="O27" i="16"/>
  <c r="K27" i="16" s="1"/>
  <c r="G27" i="16"/>
  <c r="S26" i="16"/>
  <c r="U26" i="16" s="1"/>
  <c r="P26" i="16"/>
  <c r="O26" i="16"/>
  <c r="G26" i="16"/>
  <c r="S25" i="16"/>
  <c r="U25" i="16" s="1"/>
  <c r="P25" i="16"/>
  <c r="K25" i="16" s="1"/>
  <c r="O25" i="16"/>
  <c r="G25" i="16"/>
  <c r="S24" i="16"/>
  <c r="O24" i="16" s="1"/>
  <c r="K24" i="16" s="1"/>
  <c r="P24" i="16"/>
  <c r="S23" i="16"/>
  <c r="O23" i="16" s="1"/>
  <c r="P23" i="16"/>
  <c r="K23" i="16" s="1"/>
  <c r="S22" i="16"/>
  <c r="O22" i="16" s="1"/>
  <c r="P22" i="16"/>
  <c r="K22" i="16"/>
  <c r="S21" i="16"/>
  <c r="O21" i="16" s="1"/>
  <c r="P21" i="16"/>
  <c r="K21" i="16" s="1"/>
  <c r="S20" i="16"/>
  <c r="O20" i="16" s="1"/>
  <c r="K20" i="16" s="1"/>
  <c r="P20" i="16"/>
  <c r="S18" i="16"/>
  <c r="U18" i="16" s="1"/>
  <c r="P18" i="16"/>
  <c r="S17" i="16"/>
  <c r="U17" i="16" s="1"/>
  <c r="P17" i="16"/>
  <c r="O17" i="16"/>
  <c r="S16" i="16"/>
  <c r="U16" i="16" s="1"/>
  <c r="P16" i="16"/>
  <c r="S15" i="16"/>
  <c r="U15" i="16" s="1"/>
  <c r="P15" i="16"/>
  <c r="O15" i="16"/>
  <c r="S14" i="16"/>
  <c r="U14" i="16" s="1"/>
  <c r="P14" i="16"/>
  <c r="S13" i="16"/>
  <c r="U13" i="16" s="1"/>
  <c r="P13" i="16"/>
  <c r="S12" i="16"/>
  <c r="U12" i="16" s="1"/>
  <c r="P12" i="16"/>
  <c r="S11" i="16"/>
  <c r="U11" i="16" s="1"/>
  <c r="P11" i="16"/>
  <c r="S10" i="16"/>
  <c r="U10" i="16" s="1"/>
  <c r="U19" i="16" s="1"/>
  <c r="P10" i="16"/>
  <c r="H5" i="16"/>
  <c r="O10" i="16" l="1"/>
  <c r="K19" i="16"/>
  <c r="K15" i="16"/>
  <c r="U20" i="16"/>
  <c r="U24" i="16"/>
  <c r="K31" i="16"/>
  <c r="K38" i="16"/>
  <c r="U42" i="16"/>
  <c r="U45" i="16"/>
  <c r="U57" i="16"/>
  <c r="U79" i="16"/>
  <c r="K37" i="16"/>
  <c r="K11" i="16"/>
  <c r="K17" i="16"/>
  <c r="U30" i="16"/>
  <c r="U32" i="16"/>
  <c r="U34" i="16"/>
  <c r="U37" i="16"/>
  <c r="O44" i="16"/>
  <c r="K48" i="16"/>
  <c r="K50" i="16"/>
  <c r="U52" i="16"/>
  <c r="U58" i="16"/>
  <c r="U64" i="16"/>
  <c r="U66" i="16"/>
  <c r="U74" i="16"/>
  <c r="U76" i="16"/>
  <c r="U94" i="16"/>
  <c r="U102" i="16"/>
  <c r="O13" i="16"/>
  <c r="K13" i="16" s="1"/>
  <c r="U22" i="16"/>
  <c r="O36" i="16"/>
  <c r="K36" i="16" s="1"/>
  <c r="K43" i="16"/>
  <c r="K44" i="16"/>
  <c r="K45" i="16"/>
  <c r="K49" i="16"/>
  <c r="J10" i="16"/>
  <c r="L10" i="16" s="1"/>
  <c r="U63" i="16"/>
  <c r="U88" i="16"/>
  <c r="U93" i="16"/>
  <c r="U101" i="16"/>
  <c r="U107" i="16"/>
  <c r="K26" i="16"/>
  <c r="U31" i="16"/>
  <c r="U39" i="16"/>
  <c r="U50" i="16"/>
  <c r="U70" i="16"/>
  <c r="U73" i="16"/>
  <c r="U91" i="16"/>
  <c r="U99" i="16"/>
  <c r="U108" i="16"/>
  <c r="J5" i="16"/>
  <c r="O12" i="16"/>
  <c r="K12" i="16" s="1"/>
  <c r="O14" i="16"/>
  <c r="K14" i="16" s="1"/>
  <c r="O16" i="16"/>
  <c r="K16" i="16" s="1"/>
  <c r="O18" i="16"/>
  <c r="K18" i="16" s="1"/>
  <c r="U21" i="16"/>
  <c r="U23" i="16"/>
  <c r="U28" i="16"/>
  <c r="U38" i="16"/>
  <c r="O40" i="16"/>
  <c r="K40" i="16" s="1"/>
  <c r="K41" i="16"/>
  <c r="U46" i="16"/>
  <c r="U49" i="16"/>
  <c r="O51" i="16"/>
  <c r="K51" i="16" s="1"/>
  <c r="K52" i="16"/>
  <c r="U55" i="16"/>
  <c r="U62" i="16"/>
  <c r="U65" i="16"/>
  <c r="U77" i="16"/>
  <c r="U81" i="16"/>
  <c r="O29" i="16"/>
  <c r="K29" i="16" s="1"/>
  <c r="K30" i="16"/>
  <c r="U35" i="16"/>
  <c r="U43" i="16"/>
  <c r="U54" i="16"/>
  <c r="U59" i="16"/>
  <c r="U71" i="16"/>
  <c r="U80" i="16"/>
  <c r="U82" i="16"/>
  <c r="U92" i="16"/>
  <c r="U100" i="16"/>
  <c r="U85" i="16"/>
  <c r="U96" i="16"/>
  <c r="K61" i="16" l="1"/>
  <c r="U33" i="16"/>
  <c r="K117" i="16"/>
  <c r="K47" i="16"/>
  <c r="K89" i="16"/>
  <c r="K75" i="16"/>
  <c r="U47" i="16"/>
  <c r="U89" i="16"/>
  <c r="U103" i="16"/>
  <c r="K103" i="16"/>
  <c r="U117" i="16"/>
  <c r="K33" i="16"/>
  <c r="U61" i="16"/>
  <c r="U75" i="16"/>
  <c r="H12" i="16"/>
  <c r="J11" i="16"/>
  <c r="L11" i="16" s="1"/>
  <c r="H13" i="16" l="1"/>
  <c r="J12" i="16"/>
  <c r="L12" i="16" s="1"/>
  <c r="H14" i="16" l="1"/>
  <c r="J13" i="16"/>
  <c r="L13" i="16" s="1"/>
  <c r="H15" i="16" l="1"/>
  <c r="J14" i="16"/>
  <c r="L14" i="16" s="1"/>
  <c r="H16" i="16" l="1"/>
  <c r="J15" i="16"/>
  <c r="L15" i="16" s="1"/>
  <c r="H17" i="16" l="1"/>
  <c r="J16" i="16"/>
  <c r="L16" i="16" s="1"/>
  <c r="H18" i="16" l="1"/>
  <c r="J18" i="16" s="1"/>
  <c r="J17" i="16"/>
  <c r="L17" i="16" s="1"/>
  <c r="H20" i="16" l="1"/>
  <c r="L18" i="16"/>
  <c r="L19" i="16" s="1"/>
  <c r="M19" i="16" s="1"/>
  <c r="H21" i="16" l="1"/>
  <c r="J20" i="16"/>
  <c r="L20" i="16" s="1"/>
  <c r="H22" i="16" l="1"/>
  <c r="J21" i="16"/>
  <c r="L21" i="16" s="1"/>
  <c r="H23" i="16" l="1"/>
  <c r="J22" i="16"/>
  <c r="L22" i="16" s="1"/>
  <c r="H24" i="16" l="1"/>
  <c r="J23" i="16"/>
  <c r="L23" i="16" s="1"/>
  <c r="J24" i="16" l="1"/>
  <c r="L24" i="16" s="1"/>
  <c r="H25" i="16"/>
  <c r="J25" i="16" l="1"/>
  <c r="L25" i="16" s="1"/>
  <c r="H26" i="16"/>
  <c r="J26" i="16" l="1"/>
  <c r="L26" i="16" s="1"/>
  <c r="H27" i="16"/>
  <c r="H28" i="16" l="1"/>
  <c r="J27" i="16"/>
  <c r="L27" i="16" s="1"/>
  <c r="J28" i="16" l="1"/>
  <c r="L28" i="16" s="1"/>
  <c r="H29" i="16"/>
  <c r="H30" i="16" l="1"/>
  <c r="J29" i="16"/>
  <c r="L29" i="16" s="1"/>
  <c r="H31" i="16" l="1"/>
  <c r="J30" i="16"/>
  <c r="L30" i="16" s="1"/>
  <c r="H32" i="16" l="1"/>
  <c r="J32" i="16" s="1"/>
  <c r="J31" i="16"/>
  <c r="L31" i="16" s="1"/>
  <c r="H34" i="16" l="1"/>
  <c r="L32" i="16"/>
  <c r="L33" i="16" s="1"/>
  <c r="M33" i="16" s="1"/>
  <c r="H35" i="16" l="1"/>
  <c r="J34" i="16"/>
  <c r="L34" i="16" s="1"/>
  <c r="J35" i="16" l="1"/>
  <c r="L35" i="16" s="1"/>
  <c r="H36" i="16"/>
  <c r="J36" i="16" l="1"/>
  <c r="L36" i="16" s="1"/>
  <c r="H37" i="16"/>
  <c r="J37" i="16" l="1"/>
  <c r="L37" i="16" s="1"/>
  <c r="H38" i="16"/>
  <c r="H39" i="16" l="1"/>
  <c r="J38" i="16"/>
  <c r="L38" i="16" s="1"/>
  <c r="H40" i="16" l="1"/>
  <c r="J39" i="16"/>
  <c r="L39" i="16" s="1"/>
  <c r="H41" i="16" l="1"/>
  <c r="J40" i="16"/>
  <c r="L40" i="16" s="1"/>
  <c r="J41" i="16" l="1"/>
  <c r="L41" i="16" s="1"/>
  <c r="H42" i="16"/>
  <c r="H43" i="16" l="1"/>
  <c r="J42" i="16"/>
  <c r="L42" i="16" s="1"/>
  <c r="J43" i="16" l="1"/>
  <c r="L43" i="16" s="1"/>
  <c r="H44" i="16"/>
  <c r="J44" i="16" l="1"/>
  <c r="L44" i="16" s="1"/>
  <c r="H45" i="16"/>
  <c r="J45" i="16" l="1"/>
  <c r="L45" i="16" s="1"/>
  <c r="H46" i="16"/>
  <c r="J46" i="16" s="1"/>
  <c r="L46" i="16" l="1"/>
  <c r="L47" i="16" s="1"/>
  <c r="M47" i="16" s="1"/>
  <c r="H48" i="16"/>
  <c r="J48" i="16" l="1"/>
  <c r="L48" i="16" s="1"/>
  <c r="H49" i="16"/>
  <c r="H50" i="16" l="1"/>
  <c r="J49" i="16"/>
  <c r="L49" i="16" s="1"/>
  <c r="H51" i="16" l="1"/>
  <c r="J50" i="16"/>
  <c r="L50" i="16" s="1"/>
  <c r="H52" i="16" l="1"/>
  <c r="J51" i="16"/>
  <c r="L51" i="16" s="1"/>
  <c r="J52" i="16" l="1"/>
  <c r="L52" i="16" s="1"/>
  <c r="L61" i="16" l="1"/>
  <c r="M61" i="16" s="1"/>
  <c r="N61" i="16" s="1"/>
  <c r="L75" i="16" l="1"/>
  <c r="M75" i="16" s="1"/>
  <c r="N75" i="16" s="1"/>
  <c r="L89" i="16" l="1"/>
  <c r="M89" i="16" s="1"/>
  <c r="N89" i="16" s="1"/>
  <c r="L103" i="16" l="1"/>
  <c r="M103" i="16" s="1"/>
  <c r="N103" i="16" s="1"/>
  <c r="L117" i="16" l="1"/>
  <c r="M117" i="16" s="1"/>
  <c r="N117" i="16" s="1"/>
  <c r="N118" i="16" s="1"/>
</calcChain>
</file>

<file path=xl/sharedStrings.xml><?xml version="1.0" encoding="utf-8"?>
<sst xmlns="http://schemas.openxmlformats.org/spreadsheetml/2006/main" count="149" uniqueCount="86">
  <si>
    <t>融資先</t>
  </si>
  <si>
    <t>年月日</t>
  </si>
  <si>
    <t>備考</t>
  </si>
  <si>
    <t>千円</t>
  </si>
  <si>
    <t>月</t>
  </si>
  <si>
    <t>年月</t>
  </si>
  <si>
    <t>日</t>
  </si>
  <si>
    <t>円</t>
  </si>
  <si>
    <t>（小計）</t>
    <rPh sb="1" eb="3">
      <t>ショウケイ</t>
    </rPh>
    <phoneticPr fontId="2"/>
  </si>
  <si>
    <t>【記入例】</t>
    <rPh sb="1" eb="3">
      <t>キニュウ</t>
    </rPh>
    <rPh sb="3" eb="4">
      <t>レイ</t>
    </rPh>
    <phoneticPr fontId="2"/>
  </si>
  <si>
    <t>融資
金額</t>
    <rPh sb="3" eb="5">
      <t>キンガク</t>
    </rPh>
    <phoneticPr fontId="2"/>
  </si>
  <si>
    <t>合計</t>
    <rPh sb="0" eb="2">
      <t>ゴウケイ</t>
    </rPh>
    <phoneticPr fontId="2"/>
  </si>
  <si>
    <t>当初
融資
年月日</t>
    <rPh sb="3" eb="5">
      <t>ユウシ</t>
    </rPh>
    <rPh sb="6" eb="9">
      <t>ネンガッピ</t>
    </rPh>
    <phoneticPr fontId="2"/>
  </si>
  <si>
    <t>据置
期間</t>
    <rPh sb="3" eb="5">
      <t>キカン</t>
    </rPh>
    <phoneticPr fontId="2"/>
  </si>
  <si>
    <t>期毎
割賦
償還額</t>
    <rPh sb="3" eb="5">
      <t>カップ</t>
    </rPh>
    <rPh sb="6" eb="8">
      <t>ショウカン</t>
    </rPh>
    <rPh sb="8" eb="9">
      <t>ガク</t>
    </rPh>
    <phoneticPr fontId="2"/>
  </si>
  <si>
    <t>～</t>
    <phoneticPr fontId="2"/>
  </si>
  <si>
    <t>）</t>
    <phoneticPr fontId="2"/>
  </si>
  <si>
    <t>(</t>
    <phoneticPr fontId="2"/>
  </si>
  <si>
    <t>令和</t>
    <rPh sb="0" eb="2">
      <t>レイワ</t>
    </rPh>
    <phoneticPr fontId="2"/>
  </si>
  <si>
    <t>年度分</t>
    <rPh sb="0" eb="2">
      <t>ネンド</t>
    </rPh>
    <rPh sb="2" eb="3">
      <t>ブン</t>
    </rPh>
    <phoneticPr fontId="2"/>
  </si>
  <si>
    <t>　注　１　弁済期ごとに行を分けること。</t>
    <rPh sb="5" eb="8">
      <t>ベンサイキ</t>
    </rPh>
    <rPh sb="11" eb="12">
      <t>ギョウ</t>
    </rPh>
    <rPh sb="13" eb="14">
      <t>ワ</t>
    </rPh>
    <phoneticPr fontId="2"/>
  </si>
  <si>
    <t>　　　２　備考欄には、繰上償還、延滞等の状況を記載すること。</t>
    <phoneticPr fontId="2"/>
  </si>
  <si>
    <t>●●株式会社</t>
  </si>
  <si>
    <t>Ａ</t>
    <phoneticPr fontId="2"/>
  </si>
  <si>
    <t>Ｂ</t>
    <phoneticPr fontId="2"/>
  </si>
  <si>
    <t>Ｃ</t>
    <phoneticPr fontId="2"/>
  </si>
  <si>
    <t>Ｄ</t>
    <phoneticPr fontId="2"/>
  </si>
  <si>
    <t>Ｅ</t>
    <phoneticPr fontId="2"/>
  </si>
  <si>
    <t>Ｆ</t>
    <phoneticPr fontId="2"/>
  </si>
  <si>
    <t>期首
残高</t>
    <rPh sb="0" eb="2">
      <t>キシュ</t>
    </rPh>
    <rPh sb="3" eb="5">
      <t>ザンダカ</t>
    </rPh>
    <phoneticPr fontId="2"/>
  </si>
  <si>
    <t>繰上償還
又は
延滞元金</t>
    <rPh sb="0" eb="2">
      <t>クリア</t>
    </rPh>
    <rPh sb="2" eb="4">
      <t>ショウカン</t>
    </rPh>
    <rPh sb="5" eb="6">
      <t>マタ</t>
    </rPh>
    <rPh sb="8" eb="10">
      <t>エンタイ</t>
    </rPh>
    <rPh sb="10" eb="12">
      <t>ガンキン</t>
    </rPh>
    <phoneticPr fontId="2"/>
  </si>
  <si>
    <t>補給
対象
残額
（Ａ-Ｂ）</t>
    <rPh sb="3" eb="5">
      <t>タイショウ</t>
    </rPh>
    <rPh sb="6" eb="8">
      <t>ザンガク</t>
    </rPh>
    <phoneticPr fontId="2"/>
  </si>
  <si>
    <t>当期
融資
日数</t>
    <rPh sb="3" eb="5">
      <t>ユウシ</t>
    </rPh>
    <rPh sb="6" eb="8">
      <t>ニッスウ</t>
    </rPh>
    <phoneticPr fontId="2"/>
  </si>
  <si>
    <r>
      <t xml:space="preserve">積数
</t>
    </r>
    <r>
      <rPr>
        <sz val="6"/>
        <color theme="1"/>
        <rFont val="ＭＳ 明朝"/>
        <family val="1"/>
        <charset val="128"/>
      </rPr>
      <t>（Ｃ×Ｄ）</t>
    </r>
    <phoneticPr fontId="2"/>
  </si>
  <si>
    <t>償還
期限
（約定
返済日）</t>
    <rPh sb="3" eb="5">
      <t>キゲン</t>
    </rPh>
    <rPh sb="7" eb="9">
      <t>ヤクジョウ</t>
    </rPh>
    <rPh sb="10" eb="12">
      <t>ヘンサイ</t>
    </rPh>
    <rPh sb="12" eb="13">
      <t>ヒ</t>
    </rPh>
    <phoneticPr fontId="2"/>
  </si>
  <si>
    <r>
      <t xml:space="preserve">平均
融資
残高
</t>
    </r>
    <r>
      <rPr>
        <sz val="6"/>
        <color theme="1"/>
        <rFont val="ＭＳ 明朝"/>
        <family val="1"/>
        <charset val="128"/>
      </rPr>
      <t>（Ｅ/365）</t>
    </r>
    <rPh sb="0" eb="2">
      <t>ヘイキン</t>
    </rPh>
    <rPh sb="3" eb="5">
      <t>ユウシ</t>
    </rPh>
    <rPh sb="6" eb="8">
      <t>ザンダカ</t>
    </rPh>
    <phoneticPr fontId="2"/>
  </si>
  <si>
    <t>有限会社▲▲</t>
    <rPh sb="0" eb="2">
      <t>ユウゲン</t>
    </rPh>
    <rPh sb="2" eb="4">
      <t>カイシャ</t>
    </rPh>
    <phoneticPr fontId="2"/>
  </si>
  <si>
    <r>
      <rPr>
        <sz val="10"/>
        <rFont val="ＭＳ Ｐゴシック"/>
        <family val="3"/>
        <charset val="128"/>
      </rPr>
      <t>融資先</t>
    </r>
    <rPh sb="0" eb="2">
      <t>ユウシ</t>
    </rPh>
    <rPh sb="2" eb="3">
      <t>サキ</t>
    </rPh>
    <phoneticPr fontId="23"/>
  </si>
  <si>
    <r>
      <rPr>
        <sz val="10"/>
        <rFont val="ＭＳ Ｐゴシック"/>
        <family val="3"/>
        <charset val="128"/>
      </rPr>
      <t>当初融資
年月日</t>
    </r>
    <rPh sb="0" eb="2">
      <t>トウショ</t>
    </rPh>
    <rPh sb="2" eb="4">
      <t>ユウシ</t>
    </rPh>
    <rPh sb="5" eb="8">
      <t>ネンガッピ</t>
    </rPh>
    <phoneticPr fontId="23"/>
  </si>
  <si>
    <r>
      <rPr>
        <sz val="10"/>
        <rFont val="ＭＳ Ｐゴシック"/>
        <family val="3"/>
        <charset val="128"/>
      </rPr>
      <t>融資金額</t>
    </r>
    <rPh sb="0" eb="2">
      <t>ユウシ</t>
    </rPh>
    <rPh sb="2" eb="4">
      <t>キンガク</t>
    </rPh>
    <phoneticPr fontId="23"/>
  </si>
  <si>
    <r>
      <rPr>
        <sz val="10"/>
        <rFont val="ＭＳ Ｐゴシック"/>
        <family val="3"/>
        <charset val="128"/>
      </rPr>
      <t>据置
期間</t>
    </r>
    <rPh sb="0" eb="2">
      <t>スエオキ</t>
    </rPh>
    <rPh sb="3" eb="5">
      <t>キカン</t>
    </rPh>
    <phoneticPr fontId="23"/>
  </si>
  <si>
    <r>
      <rPr>
        <sz val="10"/>
        <rFont val="ＭＳ Ｐゴシック"/>
        <family val="3"/>
        <charset val="128"/>
      </rPr>
      <t xml:space="preserve">期首
残高
</t>
    </r>
    <r>
      <rPr>
        <sz val="10"/>
        <rFont val="Arial"/>
        <family val="2"/>
      </rPr>
      <t>A</t>
    </r>
    <rPh sb="0" eb="2">
      <t>キシュ</t>
    </rPh>
    <rPh sb="3" eb="5">
      <t>ザンダカ</t>
    </rPh>
    <phoneticPr fontId="23"/>
  </si>
  <si>
    <r>
      <rPr>
        <sz val="10"/>
        <rFont val="ＭＳ Ｐゴシック"/>
        <family val="3"/>
        <charset val="128"/>
      </rPr>
      <t>繰上償
還又は
延滞元
金　　Ｂ</t>
    </r>
    <rPh sb="0" eb="2">
      <t>クリアゲ</t>
    </rPh>
    <rPh sb="2" eb="3">
      <t>ショウ</t>
    </rPh>
    <rPh sb="4" eb="5">
      <t>カン</t>
    </rPh>
    <rPh sb="5" eb="6">
      <t>マタ</t>
    </rPh>
    <rPh sb="8" eb="10">
      <t>エンタイ</t>
    </rPh>
    <rPh sb="10" eb="11">
      <t>モト</t>
    </rPh>
    <rPh sb="12" eb="13">
      <t>カネ</t>
    </rPh>
    <phoneticPr fontId="23"/>
  </si>
  <si>
    <r>
      <rPr>
        <sz val="10"/>
        <rFont val="ＭＳ Ｐゴシック"/>
        <family val="3"/>
        <charset val="128"/>
      </rPr>
      <t xml:space="preserve">補給対象
残　　　高
</t>
    </r>
    <r>
      <rPr>
        <sz val="10"/>
        <rFont val="Arial"/>
        <family val="2"/>
      </rPr>
      <t>(A-B)
C</t>
    </r>
    <rPh sb="0" eb="2">
      <t>ホキュウ</t>
    </rPh>
    <rPh sb="2" eb="4">
      <t>タイショウ</t>
    </rPh>
    <rPh sb="5" eb="6">
      <t>ザン</t>
    </rPh>
    <rPh sb="9" eb="10">
      <t>コウ</t>
    </rPh>
    <phoneticPr fontId="23"/>
  </si>
  <si>
    <r>
      <rPr>
        <sz val="10"/>
        <rFont val="ＭＳ Ｐゴシック"/>
        <family val="3"/>
        <charset val="128"/>
      </rPr>
      <t xml:space="preserve">当期
融資
日数
</t>
    </r>
    <r>
      <rPr>
        <sz val="10"/>
        <rFont val="Arial"/>
        <family val="2"/>
      </rPr>
      <t>D</t>
    </r>
    <rPh sb="0" eb="1">
      <t>トウ</t>
    </rPh>
    <rPh sb="1" eb="2">
      <t>キ</t>
    </rPh>
    <rPh sb="3" eb="4">
      <t>ユウ</t>
    </rPh>
    <rPh sb="4" eb="5">
      <t>シ</t>
    </rPh>
    <rPh sb="6" eb="7">
      <t>ヒ</t>
    </rPh>
    <rPh sb="7" eb="8">
      <t>スウ</t>
    </rPh>
    <phoneticPr fontId="23"/>
  </si>
  <si>
    <r>
      <rPr>
        <sz val="10"/>
        <rFont val="ＭＳ Ｐゴシック"/>
        <family val="3"/>
        <charset val="128"/>
      </rPr>
      <t xml:space="preserve">積　　数
</t>
    </r>
    <r>
      <rPr>
        <sz val="10"/>
        <rFont val="Arial"/>
        <family val="2"/>
      </rPr>
      <t>(C*D)
E</t>
    </r>
    <rPh sb="0" eb="1">
      <t>セキ</t>
    </rPh>
    <rPh sb="3" eb="4">
      <t>スウ</t>
    </rPh>
    <phoneticPr fontId="23"/>
  </si>
  <si>
    <r>
      <rPr>
        <sz val="10"/>
        <rFont val="ＭＳ Ｐゴシック"/>
        <family val="3"/>
        <charset val="128"/>
      </rPr>
      <t>備　考</t>
    </r>
    <rPh sb="0" eb="1">
      <t>ソナエ</t>
    </rPh>
    <rPh sb="2" eb="3">
      <t>コウ</t>
    </rPh>
    <phoneticPr fontId="23"/>
  </si>
  <si>
    <r>
      <rPr>
        <sz val="8"/>
        <rFont val="ＭＳ Ｐゴシック"/>
        <family val="3"/>
        <charset val="128"/>
      </rPr>
      <t>年月日</t>
    </r>
    <rPh sb="0" eb="3">
      <t>ネンガッピ</t>
    </rPh>
    <phoneticPr fontId="23"/>
  </si>
  <si>
    <r>
      <rPr>
        <sz val="8"/>
        <rFont val="ＭＳ Ｐゴシック"/>
        <family val="3"/>
        <charset val="128"/>
      </rPr>
      <t>千円</t>
    </r>
    <rPh sb="0" eb="2">
      <t>センエン</t>
    </rPh>
    <phoneticPr fontId="23"/>
  </si>
  <si>
    <r>
      <rPr>
        <sz val="8"/>
        <rFont val="ＭＳ Ｐゴシック"/>
        <family val="3"/>
        <charset val="128"/>
      </rPr>
      <t>月</t>
    </r>
    <rPh sb="0" eb="1">
      <t>ツキ</t>
    </rPh>
    <phoneticPr fontId="23"/>
  </si>
  <si>
    <r>
      <rPr>
        <sz val="8"/>
        <rFont val="ＭＳ Ｐゴシック"/>
        <family val="3"/>
        <charset val="128"/>
      </rPr>
      <t>年月</t>
    </r>
    <rPh sb="0" eb="1">
      <t>ネン</t>
    </rPh>
    <rPh sb="1" eb="2">
      <t>ツキ</t>
    </rPh>
    <phoneticPr fontId="23"/>
  </si>
  <si>
    <r>
      <rPr>
        <sz val="8"/>
        <rFont val="ＭＳ Ｐゴシック"/>
        <family val="3"/>
        <charset val="128"/>
      </rPr>
      <t>日</t>
    </r>
    <rPh sb="0" eb="1">
      <t>ニチ</t>
    </rPh>
    <phoneticPr fontId="23"/>
  </si>
  <si>
    <r>
      <rPr>
        <sz val="8"/>
        <rFont val="ＭＳ Ｐゴシック"/>
        <family val="3"/>
        <charset val="128"/>
      </rPr>
      <t>円</t>
    </r>
    <rPh sb="0" eb="1">
      <t>エン</t>
    </rPh>
    <phoneticPr fontId="23"/>
  </si>
  <si>
    <t>●●株式会社</t>
    <rPh sb="2" eb="4">
      <t>カブシキ</t>
    </rPh>
    <rPh sb="4" eb="6">
      <t>カイシャ</t>
    </rPh>
    <phoneticPr fontId="23"/>
  </si>
  <si>
    <t>据置</t>
    <rPh sb="0" eb="2">
      <t>スエオキ</t>
    </rPh>
    <phoneticPr fontId="23"/>
  </si>
  <si>
    <t>R2</t>
    <phoneticPr fontId="23"/>
  </si>
  <si>
    <t>R3</t>
    <phoneticPr fontId="23"/>
  </si>
  <si>
    <t>R4</t>
    <phoneticPr fontId="23"/>
  </si>
  <si>
    <t>R5</t>
    <phoneticPr fontId="23"/>
  </si>
  <si>
    <t>R6</t>
    <phoneticPr fontId="23"/>
  </si>
  <si>
    <t>R7</t>
    <phoneticPr fontId="23"/>
  </si>
  <si>
    <t>R8</t>
    <phoneticPr fontId="23"/>
  </si>
  <si>
    <t>R9</t>
    <phoneticPr fontId="23"/>
  </si>
  <si>
    <r>
      <rPr>
        <sz val="11"/>
        <color theme="1"/>
        <rFont val="ＭＳ Ｐゴシック"/>
        <family val="2"/>
        <charset val="128"/>
        <scheme val="minor"/>
      </rPr>
      <t>合計</t>
    </r>
    <rPh sb="0" eb="2">
      <t>ゴウケイ</t>
    </rPh>
    <phoneticPr fontId="23"/>
  </si>
  <si>
    <t>償還
期限
（約定返済日）</t>
    <rPh sb="0" eb="2">
      <t>ショウカン</t>
    </rPh>
    <rPh sb="3" eb="5">
      <t>キゲン</t>
    </rPh>
    <rPh sb="7" eb="9">
      <t>ヤクジョウ</t>
    </rPh>
    <rPh sb="9" eb="11">
      <t>ヘンサイ</t>
    </rPh>
    <rPh sb="11" eb="12">
      <t>ビ</t>
    </rPh>
    <phoneticPr fontId="23"/>
  </si>
  <si>
    <r>
      <rPr>
        <sz val="10"/>
        <rFont val="ＭＳ Ｐゴシック"/>
        <family val="3"/>
        <charset val="128"/>
      </rPr>
      <t xml:space="preserve">平均融資
残　　　高
</t>
    </r>
    <r>
      <rPr>
        <sz val="10"/>
        <rFont val="Arial"/>
        <family val="2"/>
      </rPr>
      <t>E/365
F</t>
    </r>
    <rPh sb="0" eb="2">
      <t>ヘイキン</t>
    </rPh>
    <rPh sb="2" eb="4">
      <t>ユウシ</t>
    </rPh>
    <rPh sb="5" eb="6">
      <t>ザン</t>
    </rPh>
    <rPh sb="9" eb="10">
      <t>コウ</t>
    </rPh>
    <phoneticPr fontId="23"/>
  </si>
  <si>
    <t>期毎
割賦
償還額</t>
    <phoneticPr fontId="2"/>
  </si>
  <si>
    <t>〇休日、祝日は考慮せず、償還日には償還があったものとみなします。</t>
    <rPh sb="1" eb="3">
      <t>キュウジツ</t>
    </rPh>
    <rPh sb="4" eb="6">
      <t>シュクジツ</t>
    </rPh>
    <rPh sb="7" eb="9">
      <t>コウリョ</t>
    </rPh>
    <rPh sb="12" eb="14">
      <t>ショウカン</t>
    </rPh>
    <rPh sb="14" eb="15">
      <t>ビ</t>
    </rPh>
    <rPh sb="17" eb="19">
      <t>ショウカン</t>
    </rPh>
    <phoneticPr fontId="2"/>
  </si>
  <si>
    <t>〇各弁済期の情報を記入した上で、融資先ごとの補給額の合計と、利子補給の合計を記入してください。</t>
    <rPh sb="1" eb="2">
      <t>カク</t>
    </rPh>
    <rPh sb="2" eb="5">
      <t>ベンサイキ</t>
    </rPh>
    <rPh sb="6" eb="8">
      <t>ジョウホウ</t>
    </rPh>
    <rPh sb="9" eb="11">
      <t>キニュウ</t>
    </rPh>
    <rPh sb="13" eb="14">
      <t>ウエ</t>
    </rPh>
    <rPh sb="16" eb="18">
      <t>ユウシ</t>
    </rPh>
    <rPh sb="18" eb="19">
      <t>サキ</t>
    </rPh>
    <rPh sb="22" eb="24">
      <t>ホキュウ</t>
    </rPh>
    <rPh sb="24" eb="25">
      <t>ガク</t>
    </rPh>
    <rPh sb="26" eb="28">
      <t>ゴウケイ</t>
    </rPh>
    <rPh sb="30" eb="32">
      <t>リシ</t>
    </rPh>
    <rPh sb="32" eb="34">
      <t>ホキュウ</t>
    </rPh>
    <rPh sb="35" eb="37">
      <t>ゴウケイ</t>
    </rPh>
    <rPh sb="38" eb="40">
      <t>キニュウ</t>
    </rPh>
    <phoneticPr fontId="2"/>
  </si>
  <si>
    <t>　（10日が休日でも、10日に返済があったものとみなします。）</t>
    <phoneticPr fontId="2"/>
  </si>
  <si>
    <t xml:space="preserve">支払日を入力（当初のみ融資実行日を入力）
</t>
    <rPh sb="0" eb="2">
      <t>シハライ</t>
    </rPh>
    <rPh sb="2" eb="3">
      <t>ビ</t>
    </rPh>
    <rPh sb="4" eb="6">
      <t>ニュウリョク</t>
    </rPh>
    <rPh sb="17" eb="19">
      <t>ニュウリョク</t>
    </rPh>
    <phoneticPr fontId="23"/>
  </si>
  <si>
    <r>
      <t>R8.9</t>
    </r>
    <r>
      <rPr>
        <sz val="11"/>
        <color rgb="FFFF0000"/>
        <rFont val="ＭＳ Ｐゴシック"/>
        <family val="3"/>
        <charset val="128"/>
      </rPr>
      <t>（</t>
    </r>
    <r>
      <rPr>
        <sz val="11"/>
        <color rgb="FFFF0000"/>
        <rFont val="Arial"/>
        <family val="2"/>
      </rPr>
      <t>25</t>
    </r>
    <r>
      <rPr>
        <sz val="11"/>
        <color rgb="FFFF0000"/>
        <rFont val="ＭＳ Ｐゴシック"/>
        <family val="3"/>
        <charset val="128"/>
      </rPr>
      <t>日）</t>
    </r>
    <rPh sb="7" eb="8">
      <t>ニチ</t>
    </rPh>
    <phoneticPr fontId="23"/>
  </si>
  <si>
    <t>Ｒ9.7（20日）</t>
    <rPh sb="7" eb="8">
      <t>ニチ</t>
    </rPh>
    <phoneticPr fontId="2"/>
  </si>
  <si>
    <t>R8.9（25日）</t>
  </si>
  <si>
    <t>西条市新型コロナウイルス感染症対策資金融資状況及び利子補給金額計算書</t>
    <rPh sb="0" eb="3">
      <t>サイジョウシ</t>
    </rPh>
    <rPh sb="3" eb="5">
      <t>シンガタ</t>
    </rPh>
    <rPh sb="12" eb="15">
      <t>カンセンショウ</t>
    </rPh>
    <rPh sb="15" eb="17">
      <t>タイサク</t>
    </rPh>
    <rPh sb="17" eb="19">
      <t>シキン</t>
    </rPh>
    <rPh sb="19" eb="21">
      <t>ユウシ</t>
    </rPh>
    <rPh sb="21" eb="23">
      <t>ジョウキョウ</t>
    </rPh>
    <rPh sb="23" eb="24">
      <t>オヨ</t>
    </rPh>
    <rPh sb="25" eb="27">
      <t>リシ</t>
    </rPh>
    <rPh sb="27" eb="29">
      <t>ホキュウ</t>
    </rPh>
    <rPh sb="29" eb="30">
      <t>キン</t>
    </rPh>
    <rPh sb="30" eb="31">
      <t>ガク</t>
    </rPh>
    <rPh sb="31" eb="34">
      <t>ケイサンショ</t>
    </rPh>
    <phoneticPr fontId="2"/>
  </si>
  <si>
    <t>　年　月　日</t>
    <rPh sb="1" eb="2">
      <t>ネン</t>
    </rPh>
    <rPh sb="3" eb="4">
      <t>ガツ</t>
    </rPh>
    <rPh sb="5" eb="6">
      <t>ニチ</t>
    </rPh>
    <phoneticPr fontId="2"/>
  </si>
  <si>
    <t>年　月　日</t>
    <rPh sb="0" eb="1">
      <t>ネン</t>
    </rPh>
    <rPh sb="2" eb="3">
      <t>ガツ</t>
    </rPh>
    <rPh sb="4" eb="5">
      <t>ニチ</t>
    </rPh>
    <phoneticPr fontId="2"/>
  </si>
  <si>
    <r>
      <t xml:space="preserve">補給額
</t>
    </r>
    <r>
      <rPr>
        <sz val="6"/>
        <color theme="1"/>
        <rFont val="ＭＳ 明朝"/>
        <family val="1"/>
        <charset val="128"/>
      </rPr>
      <t>（Ｆ×0.5％）</t>
    </r>
    <phoneticPr fontId="2"/>
  </si>
  <si>
    <t>■西条市新型コロナウイルス感染症対策資金融資状況及び利子補給金額計算書</t>
    <rPh sb="1" eb="4">
      <t>サイジョウシ</t>
    </rPh>
    <rPh sb="4" eb="6">
      <t>シンガタ</t>
    </rPh>
    <rPh sb="13" eb="16">
      <t>カンセンショウ</t>
    </rPh>
    <rPh sb="16" eb="18">
      <t>タイサク</t>
    </rPh>
    <rPh sb="18" eb="20">
      <t>シキン</t>
    </rPh>
    <rPh sb="20" eb="22">
      <t>ユウシ</t>
    </rPh>
    <rPh sb="22" eb="24">
      <t>ジョウキョウ</t>
    </rPh>
    <rPh sb="24" eb="25">
      <t>オヨ</t>
    </rPh>
    <rPh sb="26" eb="28">
      <t>リシ</t>
    </rPh>
    <rPh sb="28" eb="30">
      <t>ホキュウ</t>
    </rPh>
    <rPh sb="30" eb="31">
      <t>キン</t>
    </rPh>
    <rPh sb="31" eb="32">
      <t>ガク</t>
    </rPh>
    <rPh sb="32" eb="35">
      <t>ケイサンショ</t>
    </rPh>
    <phoneticPr fontId="2"/>
  </si>
  <si>
    <t>　 別紙（様式第４号関係）の記入方法について</t>
    <rPh sb="2" eb="4">
      <t>ベッシ</t>
    </rPh>
    <rPh sb="5" eb="7">
      <t>ヨウシキ</t>
    </rPh>
    <rPh sb="7" eb="8">
      <t>ダイ</t>
    </rPh>
    <rPh sb="9" eb="10">
      <t>ゴウ</t>
    </rPh>
    <rPh sb="10" eb="12">
      <t>カンケイ</t>
    </rPh>
    <rPh sb="14" eb="16">
      <t>キニュウ</t>
    </rPh>
    <rPh sb="16" eb="18">
      <t>ホウホウ</t>
    </rPh>
    <phoneticPr fontId="2"/>
  </si>
  <si>
    <t>別　紙（様式第４号関係）</t>
    <phoneticPr fontId="2"/>
  </si>
  <si>
    <r>
      <rPr>
        <sz val="10"/>
        <rFont val="ＭＳ Ｐゴシック"/>
        <family val="3"/>
        <charset val="128"/>
      </rPr>
      <t xml:space="preserve">補給額
</t>
    </r>
    <r>
      <rPr>
        <sz val="10"/>
        <color rgb="FFFF0000"/>
        <rFont val="Arial"/>
        <family val="2"/>
      </rPr>
      <t>(F*0.5%)</t>
    </r>
    <rPh sb="0" eb="2">
      <t>ホキュウ</t>
    </rPh>
    <rPh sb="2" eb="3">
      <t>ガク</t>
    </rPh>
    <phoneticPr fontId="23"/>
  </si>
  <si>
    <t>〇平均融資残高Fと補給額の計算は切り捨てになります。</t>
    <rPh sb="1" eb="3">
      <t>ヘイキン</t>
    </rPh>
    <rPh sb="3" eb="5">
      <t>ユウシ</t>
    </rPh>
    <rPh sb="5" eb="6">
      <t>ザン</t>
    </rPh>
    <rPh sb="6" eb="7">
      <t>タカ</t>
    </rPh>
    <rPh sb="9" eb="11">
      <t>ホキュウ</t>
    </rPh>
    <rPh sb="11" eb="12">
      <t>ガク</t>
    </rPh>
    <rPh sb="13" eb="15">
      <t>ケイサン</t>
    </rPh>
    <rPh sb="16" eb="17">
      <t>キ</t>
    </rPh>
    <rPh sb="18" eb="19">
      <t>ス</t>
    </rPh>
    <phoneticPr fontId="2"/>
  </si>
  <si>
    <t>〇うるう年でも1年は365日で計算します。（平均融資残高Fの計算）</t>
    <rPh sb="4" eb="5">
      <t>トシ</t>
    </rPh>
    <rPh sb="8" eb="9">
      <t>ネン</t>
    </rPh>
    <rPh sb="13" eb="14">
      <t>ニチ</t>
    </rPh>
    <rPh sb="15" eb="17">
      <t>ケイサン</t>
    </rPh>
    <rPh sb="22" eb="24">
      <t>ヘイキン</t>
    </rPh>
    <rPh sb="24" eb="26">
      <t>ユウシ</t>
    </rPh>
    <rPh sb="26" eb="27">
      <t>ザン</t>
    </rPh>
    <rPh sb="27" eb="28">
      <t>タカ</t>
    </rPh>
    <rPh sb="30" eb="32">
      <t>ケイサン</t>
    </rPh>
    <phoneticPr fontId="2"/>
  </si>
  <si>
    <t>〇備考欄には、各期間の初日（償還日、当初のみ融資実行日）と最終日（次回の償還日の前日）及び繰上償還等の状況を記入してください。</t>
    <rPh sb="1" eb="3">
      <t>ビコウ</t>
    </rPh>
    <rPh sb="3" eb="4">
      <t>ラン</t>
    </rPh>
    <rPh sb="7" eb="8">
      <t>カク</t>
    </rPh>
    <rPh sb="8" eb="10">
      <t>キカン</t>
    </rPh>
    <rPh sb="11" eb="13">
      <t>ショニチ</t>
    </rPh>
    <rPh sb="14" eb="16">
      <t>ショウカン</t>
    </rPh>
    <rPh sb="16" eb="17">
      <t>ビ</t>
    </rPh>
    <rPh sb="18" eb="20">
      <t>トウショ</t>
    </rPh>
    <rPh sb="22" eb="24">
      <t>ユウシ</t>
    </rPh>
    <rPh sb="24" eb="26">
      <t>ジッコウ</t>
    </rPh>
    <rPh sb="26" eb="27">
      <t>ビ</t>
    </rPh>
    <rPh sb="29" eb="32">
      <t>サイシュウビ</t>
    </rPh>
    <rPh sb="33" eb="35">
      <t>ジカイ</t>
    </rPh>
    <rPh sb="36" eb="38">
      <t>ショウカン</t>
    </rPh>
    <rPh sb="38" eb="39">
      <t>ビ</t>
    </rPh>
    <rPh sb="40" eb="42">
      <t>ゼンジツ</t>
    </rPh>
    <rPh sb="43" eb="44">
      <t>オヨ</t>
    </rPh>
    <rPh sb="45" eb="47">
      <t>クリアゲ</t>
    </rPh>
    <rPh sb="47" eb="49">
      <t>ショウカン</t>
    </rPh>
    <rPh sb="49" eb="50">
      <t>トウ</t>
    </rPh>
    <rPh sb="51" eb="53">
      <t>ジョウキョウ</t>
    </rPh>
    <rPh sb="54" eb="56">
      <t>キニュウ</t>
    </rPh>
    <phoneticPr fontId="2"/>
  </si>
  <si>
    <t>県資金用利子補給金融資先別計算表</t>
    <rPh sb="0" eb="1">
      <t>ケン</t>
    </rPh>
    <rPh sb="1" eb="3">
      <t>シキン</t>
    </rPh>
    <rPh sb="3" eb="4">
      <t>ヨウ</t>
    </rPh>
    <rPh sb="4" eb="6">
      <t>リシ</t>
    </rPh>
    <rPh sb="6" eb="8">
      <t>ホキュウ</t>
    </rPh>
    <rPh sb="8" eb="9">
      <t>キン</t>
    </rPh>
    <rPh sb="9" eb="11">
      <t>ユウシ</t>
    </rPh>
    <rPh sb="11" eb="12">
      <t>サキ</t>
    </rPh>
    <rPh sb="12" eb="13">
      <t>ベツ</t>
    </rPh>
    <rPh sb="13" eb="15">
      <t>ケイサン</t>
    </rPh>
    <rPh sb="15" eb="16">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</si>
</sst>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Red]\(#,##0\)"/>
    <numFmt numFmtId="177" formatCode="yyyy/m/d;@"/>
    <numFmt numFmtId="178" formatCode="[$-411]ge\.m\.d;@"/>
    <numFmt numFmtId="179" formatCode="#,##0;&quot;△ &quot;#,##0"/>
    <numFmt numFmtId="180" formatCode="#,##0.0;&quot;△ &quot;#,##0.0"/>
    <numFmt numFmtId="181" formatCode="[$-411]ggge&quot;年&quot;m&quot;月&quot;d&quot;日&quot;;@"/>
  </numFmts>
  <fonts count="33"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1"/>
      <color theme="1"/>
      <name val="ＭＳ Ｐゴシック"/>
      <family val="2"/>
      <charset val="128"/>
      <scheme val="minor"/>
    </font>
    <font>
      <sz val="12"/>
      <color theme="1"/>
      <name val="Times New Roman"/>
      <family val="1"/>
    </font>
    <font>
      <sz val="12"/>
      <color theme="1"/>
      <name val="ＭＳ 明朝"/>
      <family val="1"/>
      <charset val="128"/>
    </font>
    <font>
      <sz val="8"/>
      <color theme="1"/>
      <name val="ＭＳ 明朝"/>
      <family val="1"/>
      <charset val="128"/>
    </font>
    <font>
      <sz val="9"/>
      <color theme="1"/>
      <name val="ＭＳ 明朝"/>
      <family val="1"/>
      <charset val="128"/>
    </font>
    <font>
      <sz val="9"/>
      <color theme="1"/>
      <name val="Times New Roman"/>
      <family val="1"/>
    </font>
    <font>
      <sz val="10"/>
      <color theme="1"/>
      <name val="ＭＳ 明朝"/>
      <family val="1"/>
      <charset val="128"/>
    </font>
    <font>
      <sz val="12"/>
      <color theme="1"/>
      <name val="ＭＳ Ｐゴシック"/>
      <family val="2"/>
      <charset val="128"/>
      <scheme val="minor"/>
    </font>
    <font>
      <sz val="14"/>
      <color theme="1"/>
      <name val="ＭＳ Ｐゴシック"/>
      <family val="2"/>
      <charset val="128"/>
      <scheme val="minor"/>
    </font>
    <font>
      <sz val="12"/>
      <color theme="1"/>
      <name val="ＭＳ Ｐ明朝"/>
      <family val="1"/>
      <charset val="128"/>
    </font>
    <font>
      <sz val="12"/>
      <color theme="1"/>
      <name val="ＭＳ Ｐゴシック"/>
      <family val="3"/>
      <charset val="128"/>
      <scheme val="minor"/>
    </font>
    <font>
      <sz val="16"/>
      <color theme="1"/>
      <name val="ＭＳ Ｐゴシック"/>
      <family val="2"/>
      <charset val="128"/>
      <scheme val="minor"/>
    </font>
    <font>
      <sz val="10"/>
      <color theme="1"/>
      <name val="Times New Roman"/>
      <family val="1"/>
    </font>
    <font>
      <sz val="6"/>
      <color theme="1"/>
      <name val="ＭＳ 明朝"/>
      <family val="1"/>
      <charset val="128"/>
    </font>
    <font>
      <sz val="10"/>
      <color theme="1"/>
      <name val="ＭＳ Ｐゴシック"/>
      <family val="2"/>
      <charset val="128"/>
      <scheme val="minor"/>
    </font>
    <font>
      <sz val="10"/>
      <color theme="1"/>
      <name val="ＭＳ Ｐ明朝"/>
      <family val="1"/>
      <charset val="128"/>
    </font>
    <font>
      <sz val="16"/>
      <name val="Arial"/>
      <family val="2"/>
    </font>
    <font>
      <sz val="11"/>
      <name val="Arial"/>
      <family val="2"/>
    </font>
    <font>
      <sz val="10"/>
      <name val="Arial"/>
      <family val="2"/>
    </font>
    <font>
      <sz val="10"/>
      <name val="ＭＳ Ｐゴシック"/>
      <family val="3"/>
      <charset val="128"/>
    </font>
    <font>
      <sz val="6"/>
      <name val="ＭＳ Ｐゴシック"/>
      <family val="3"/>
      <charset val="128"/>
    </font>
    <font>
      <sz val="10"/>
      <color rgb="FFFF0000"/>
      <name val="Arial"/>
      <family val="2"/>
    </font>
    <font>
      <sz val="8"/>
      <name val="Arial"/>
      <family val="2"/>
    </font>
    <font>
      <sz val="8"/>
      <name val="ＭＳ Ｐゴシック"/>
      <family val="3"/>
      <charset val="128"/>
    </font>
    <font>
      <b/>
      <sz val="12"/>
      <color rgb="FFFF0000"/>
      <name val="ＭＳ Ｐゴシック"/>
      <family val="3"/>
      <charset val="128"/>
    </font>
    <font>
      <b/>
      <sz val="12"/>
      <color rgb="FFFF0000"/>
      <name val="Arial"/>
      <family val="2"/>
    </font>
    <font>
      <sz val="11"/>
      <color rgb="FFFF0000"/>
      <name val="Arial"/>
      <family val="2"/>
    </font>
    <font>
      <sz val="11"/>
      <color rgb="FFFF0000"/>
      <name val="ＭＳ Ｐゴシック"/>
      <family val="3"/>
      <charset val="128"/>
    </font>
    <font>
      <b/>
      <sz val="11"/>
      <name val="Arial"/>
      <family val="2"/>
    </font>
    <font>
      <sz val="16"/>
      <name val="ＭＳ Ｐゴシック"/>
      <family val="3"/>
      <charset val="128"/>
    </font>
  </fonts>
  <fills count="6">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9" tint="0.59999389629810485"/>
        <bgColor indexed="64"/>
      </patternFill>
    </fill>
    <fill>
      <patternFill patternType="solid">
        <fgColor theme="8" tint="0.79998168889431442"/>
        <bgColor indexed="64"/>
      </patternFill>
    </fill>
  </fills>
  <borders count="45">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diagonalUp="1">
      <left style="thin">
        <color indexed="64"/>
      </left>
      <right style="thin">
        <color indexed="64"/>
      </right>
      <top style="medium">
        <color indexed="64"/>
      </top>
      <bottom style="medium">
        <color indexed="64"/>
      </bottom>
      <diagonal style="thin">
        <color indexed="64"/>
      </diagonal>
    </border>
  </borders>
  <cellStyleXfs count="5">
    <xf numFmtId="0" fontId="0" fillId="0" borderId="0">
      <alignment vertical="center"/>
    </xf>
    <xf numFmtId="38" fontId="1" fillId="0" borderId="0" applyFont="0" applyFill="0" applyBorder="0" applyAlignment="0" applyProtection="0"/>
    <xf numFmtId="38" fontId="3" fillId="0" borderId="0" applyFont="0" applyFill="0" applyBorder="0" applyAlignment="0" applyProtection="0">
      <alignment vertical="center"/>
    </xf>
    <xf numFmtId="0" fontId="1" fillId="0" borderId="0">
      <alignment vertical="center"/>
    </xf>
    <xf numFmtId="0" fontId="1" fillId="0" borderId="0"/>
  </cellStyleXfs>
  <cellXfs count="210">
    <xf numFmtId="0" fontId="0" fillId="0" borderId="0" xfId="0">
      <alignment vertical="center"/>
    </xf>
    <xf numFmtId="0" fontId="6" fillId="0" borderId="0" xfId="0" applyFont="1" applyBorder="1" applyAlignment="1">
      <alignment horizontal="center" vertical="center" wrapText="1"/>
    </xf>
    <xf numFmtId="0" fontId="0" fillId="0" borderId="0" xfId="0" applyBorder="1" applyAlignment="1">
      <alignment vertical="center" wrapText="1"/>
    </xf>
    <xf numFmtId="0" fontId="8" fillId="0" borderId="0" xfId="0" applyFont="1" applyBorder="1" applyAlignment="1">
      <alignment horizontal="right" vertical="center" wrapText="1"/>
    </xf>
    <xf numFmtId="0" fontId="0" fillId="0" borderId="9" xfId="0" applyBorder="1">
      <alignment vertical="center"/>
    </xf>
    <xf numFmtId="0" fontId="0" fillId="0" borderId="10" xfId="0" applyBorder="1">
      <alignment vertical="center"/>
    </xf>
    <xf numFmtId="0" fontId="0" fillId="0" borderId="4" xfId="0" applyBorder="1">
      <alignment vertical="center"/>
    </xf>
    <xf numFmtId="0" fontId="0" fillId="0" borderId="0" xfId="0" applyBorder="1">
      <alignment vertical="center"/>
    </xf>
    <xf numFmtId="0" fontId="0" fillId="0" borderId="11" xfId="0" applyBorder="1">
      <alignment vertical="center"/>
    </xf>
    <xf numFmtId="0" fontId="5" fillId="0" borderId="11" xfId="0" applyFont="1" applyBorder="1" applyAlignment="1">
      <alignment vertical="center" wrapText="1"/>
    </xf>
    <xf numFmtId="0" fontId="6" fillId="0" borderId="11" xfId="0" applyFont="1" applyBorder="1" applyAlignment="1">
      <alignment horizontal="center" vertical="center" wrapText="1"/>
    </xf>
    <xf numFmtId="0" fontId="0" fillId="0" borderId="11" xfId="0" applyBorder="1" applyAlignment="1">
      <alignment vertical="center" wrapText="1"/>
    </xf>
    <xf numFmtId="0" fontId="8" fillId="0" borderId="11" xfId="0" applyFont="1" applyBorder="1" applyAlignment="1">
      <alignment horizontal="right" vertical="center" wrapText="1"/>
    </xf>
    <xf numFmtId="0" fontId="4" fillId="0" borderId="11" xfId="0" applyFont="1" applyBorder="1" applyAlignment="1">
      <alignment vertical="center" wrapText="1"/>
    </xf>
    <xf numFmtId="0" fontId="0" fillId="0" borderId="5" xfId="0" applyBorder="1">
      <alignment vertical="center"/>
    </xf>
    <xf numFmtId="0" fontId="10" fillId="0" borderId="0" xfId="0" applyFont="1">
      <alignment vertical="center"/>
    </xf>
    <xf numFmtId="0" fontId="11" fillId="0" borderId="0" xfId="0" applyFont="1">
      <alignment vertical="center"/>
    </xf>
    <xf numFmtId="49" fontId="11" fillId="0" borderId="0" xfId="0" applyNumberFormat="1" applyFont="1">
      <alignment vertical="center"/>
    </xf>
    <xf numFmtId="0" fontId="9" fillId="0" borderId="11" xfId="0" applyFont="1" applyBorder="1" applyAlignment="1">
      <alignment vertical="center" wrapText="1"/>
    </xf>
    <xf numFmtId="0" fontId="0" fillId="0" borderId="12" xfId="0" applyBorder="1">
      <alignment vertical="center"/>
    </xf>
    <xf numFmtId="0" fontId="0" fillId="0" borderId="13" xfId="0" applyBorder="1">
      <alignment vertical="center"/>
    </xf>
    <xf numFmtId="49" fontId="13" fillId="0" borderId="0" xfId="0" applyNumberFormat="1" applyFont="1">
      <alignment vertical="center"/>
    </xf>
    <xf numFmtId="0" fontId="15" fillId="0" borderId="2" xfId="0" applyFont="1" applyBorder="1" applyAlignment="1">
      <alignment vertical="center" wrapText="1"/>
    </xf>
    <xf numFmtId="38" fontId="15" fillId="0" borderId="2" xfId="2" applyFont="1" applyBorder="1" applyAlignment="1">
      <alignment vertical="center" wrapText="1"/>
    </xf>
    <xf numFmtId="38" fontId="15" fillId="0" borderId="2" xfId="0" applyNumberFormat="1" applyFont="1" applyBorder="1" applyAlignment="1">
      <alignment vertical="center" wrapText="1"/>
    </xf>
    <xf numFmtId="0" fontId="12" fillId="0" borderId="7" xfId="0" applyFont="1" applyBorder="1" applyAlignment="1">
      <alignment vertical="center" wrapText="1"/>
    </xf>
    <xf numFmtId="0" fontId="5" fillId="0" borderId="0" xfId="0" applyFont="1" applyAlignment="1">
      <alignment vertical="center"/>
    </xf>
    <xf numFmtId="0" fontId="15" fillId="0" borderId="6" xfId="0" applyFont="1" applyBorder="1" applyAlignment="1">
      <alignment vertical="center" wrapText="1"/>
    </xf>
    <xf numFmtId="38" fontId="15" fillId="0" borderId="6" xfId="0" applyNumberFormat="1" applyFont="1" applyBorder="1" applyAlignment="1">
      <alignment vertical="center" wrapText="1"/>
    </xf>
    <xf numFmtId="38" fontId="15" fillId="0" borderId="6" xfId="2" applyFont="1" applyBorder="1" applyAlignment="1">
      <alignment vertical="center" wrapText="1"/>
    </xf>
    <xf numFmtId="0" fontId="12" fillId="0" borderId="14" xfId="0" applyFont="1" applyBorder="1" applyAlignment="1">
      <alignment vertical="center" wrapText="1"/>
    </xf>
    <xf numFmtId="0" fontId="15" fillId="0" borderId="14" xfId="0" applyFont="1" applyBorder="1" applyAlignment="1">
      <alignment vertical="center" wrapText="1"/>
    </xf>
    <xf numFmtId="38" fontId="15" fillId="0" borderId="14" xfId="0" applyNumberFormat="1" applyFont="1" applyBorder="1" applyAlignment="1">
      <alignment vertical="center" wrapText="1"/>
    </xf>
    <xf numFmtId="38" fontId="15" fillId="0" borderId="14" xfId="2" applyFont="1" applyBorder="1" applyAlignment="1">
      <alignment vertical="center" wrapText="1"/>
    </xf>
    <xf numFmtId="0" fontId="12" fillId="0" borderId="0" xfId="0" applyFont="1" applyBorder="1" applyAlignment="1">
      <alignment vertical="center" wrapText="1"/>
    </xf>
    <xf numFmtId="177" fontId="15" fillId="0" borderId="2" xfId="0" applyNumberFormat="1" applyFont="1" applyBorder="1" applyAlignment="1">
      <alignment horizontal="center" vertical="center" wrapText="1"/>
    </xf>
    <xf numFmtId="0" fontId="15" fillId="0" borderId="7" xfId="0" applyFont="1" applyBorder="1" applyAlignment="1">
      <alignment vertical="center" wrapText="1"/>
    </xf>
    <xf numFmtId="38" fontId="15" fillId="0" borderId="7" xfId="0" applyNumberFormat="1" applyFont="1" applyBorder="1" applyAlignment="1">
      <alignment vertical="center" wrapText="1"/>
    </xf>
    <xf numFmtId="38" fontId="15" fillId="0" borderId="7" xfId="2" applyFont="1" applyBorder="1" applyAlignment="1">
      <alignment vertical="center" wrapText="1"/>
    </xf>
    <xf numFmtId="0" fontId="12" fillId="0" borderId="15" xfId="0" applyFont="1" applyBorder="1" applyAlignment="1">
      <alignment horizontal="center" vertical="center" wrapText="1"/>
    </xf>
    <xf numFmtId="0" fontId="4" fillId="0" borderId="16" xfId="0" applyFont="1" applyBorder="1" applyAlignment="1">
      <alignment vertical="center" wrapText="1"/>
    </xf>
    <xf numFmtId="0" fontId="4" fillId="0" borderId="17" xfId="0" applyFont="1" applyBorder="1" applyAlignment="1">
      <alignment vertical="center" wrapText="1"/>
    </xf>
    <xf numFmtId="38" fontId="4" fillId="0" borderId="16" xfId="0" applyNumberFormat="1" applyFont="1" applyBorder="1" applyAlignment="1">
      <alignment vertical="center" wrapText="1"/>
    </xf>
    <xf numFmtId="0" fontId="5" fillId="0" borderId="0" xfId="0" applyFont="1" applyBorder="1" applyAlignment="1">
      <alignment horizontal="right" vertical="center" wrapText="1"/>
    </xf>
    <xf numFmtId="0" fontId="5" fillId="0" borderId="3" xfId="0" applyFont="1" applyBorder="1" applyAlignment="1">
      <alignment vertical="center"/>
    </xf>
    <xf numFmtId="0" fontId="5" fillId="0" borderId="9" xfId="0" applyFont="1" applyBorder="1" applyAlignment="1">
      <alignment vertical="center"/>
    </xf>
    <xf numFmtId="0" fontId="5" fillId="0" borderId="4" xfId="0" applyFont="1" applyBorder="1" applyAlignment="1">
      <alignment vertical="center"/>
    </xf>
    <xf numFmtId="0" fontId="5" fillId="0" borderId="0" xfId="0" applyFont="1" applyBorder="1" applyAlignment="1">
      <alignment vertical="center"/>
    </xf>
    <xf numFmtId="0" fontId="5" fillId="0" borderId="0" xfId="0" applyFont="1" applyBorder="1" applyAlignment="1">
      <alignment vertical="center" wrapText="1"/>
    </xf>
    <xf numFmtId="0" fontId="5" fillId="0" borderId="0" xfId="0" applyFont="1" applyFill="1" applyBorder="1" applyAlignment="1">
      <alignment vertical="center" wrapText="1"/>
    </xf>
    <xf numFmtId="56" fontId="5" fillId="0" borderId="0" xfId="0" applyNumberFormat="1" applyFont="1" applyFill="1" applyBorder="1" applyAlignment="1">
      <alignment vertical="center" wrapText="1"/>
    </xf>
    <xf numFmtId="177" fontId="15" fillId="0" borderId="6" xfId="0" applyNumberFormat="1" applyFont="1" applyBorder="1" applyAlignment="1">
      <alignment horizontal="center" vertical="center" wrapText="1"/>
    </xf>
    <xf numFmtId="0" fontId="18" fillId="0" borderId="2" xfId="0" applyFont="1" applyBorder="1" applyAlignment="1">
      <alignment vertical="center" wrapText="1"/>
    </xf>
    <xf numFmtId="0" fontId="6" fillId="0" borderId="12" xfId="0" applyFont="1" applyBorder="1" applyAlignment="1">
      <alignment horizontal="center" vertical="center" wrapText="1"/>
    </xf>
    <xf numFmtId="0" fontId="17" fillId="0" borderId="4" xfId="0" applyFont="1" applyBorder="1" applyAlignment="1">
      <alignment horizontal="right" vertical="center"/>
    </xf>
    <xf numFmtId="0" fontId="15" fillId="0" borderId="2" xfId="0" applyFont="1" applyBorder="1" applyAlignment="1">
      <alignment vertical="center" shrinkToFit="1"/>
    </xf>
    <xf numFmtId="0" fontId="15" fillId="0" borderId="6" xfId="0" applyFont="1" applyBorder="1" applyAlignment="1">
      <alignment vertical="center" shrinkToFit="1"/>
    </xf>
    <xf numFmtId="0" fontId="15" fillId="0" borderId="14" xfId="0" applyFont="1" applyBorder="1" applyAlignment="1">
      <alignment vertical="center" shrinkToFit="1"/>
    </xf>
    <xf numFmtId="0" fontId="15" fillId="0" borderId="7" xfId="0" applyFont="1" applyBorder="1" applyAlignment="1">
      <alignment vertical="center" shrinkToFit="1"/>
    </xf>
    <xf numFmtId="38" fontId="15" fillId="0" borderId="2" xfId="2" applyFont="1" applyFill="1" applyBorder="1" applyAlignment="1">
      <alignment vertical="center" wrapText="1"/>
    </xf>
    <xf numFmtId="0" fontId="20" fillId="0" borderId="0" xfId="3" applyFont="1">
      <alignment vertical="center"/>
    </xf>
    <xf numFmtId="0" fontId="20" fillId="0" borderId="0" xfId="3" applyFont="1" applyBorder="1" applyAlignment="1">
      <alignment horizontal="center" vertical="center" shrinkToFit="1"/>
    </xf>
    <xf numFmtId="0" fontId="20" fillId="0" borderId="0" xfId="3" applyFont="1" applyBorder="1">
      <alignment vertical="center"/>
    </xf>
    <xf numFmtId="0" fontId="20" fillId="0" borderId="0" xfId="3" applyFont="1" applyBorder="1" applyAlignment="1">
      <alignment horizontal="right" vertical="center"/>
    </xf>
    <xf numFmtId="178" fontId="20" fillId="0" borderId="0" xfId="3" applyNumberFormat="1" applyFont="1" applyBorder="1">
      <alignment vertical="center"/>
    </xf>
    <xf numFmtId="178" fontId="20" fillId="0" borderId="18" xfId="3" applyNumberFormat="1" applyFont="1" applyBorder="1">
      <alignment vertical="center"/>
    </xf>
    <xf numFmtId="0" fontId="21" fillId="0" borderId="19" xfId="3" applyFont="1" applyBorder="1" applyAlignment="1">
      <alignment horizontal="center" vertical="center" shrinkToFit="1"/>
    </xf>
    <xf numFmtId="0" fontId="21" fillId="0" borderId="20" xfId="3" applyFont="1" applyBorder="1" applyAlignment="1">
      <alignment horizontal="center" vertical="center" wrapText="1"/>
    </xf>
    <xf numFmtId="0" fontId="21" fillId="0" borderId="20" xfId="3" applyFont="1" applyBorder="1" applyAlignment="1">
      <alignment horizontal="center" vertical="center"/>
    </xf>
    <xf numFmtId="0" fontId="20" fillId="0" borderId="25" xfId="3" applyFont="1" applyBorder="1" applyAlignment="1">
      <alignment horizontal="center" vertical="center" shrinkToFit="1"/>
    </xf>
    <xf numFmtId="0" fontId="25" fillId="0" borderId="26" xfId="3" applyFont="1" applyBorder="1" applyAlignment="1">
      <alignment horizontal="right" vertical="center"/>
    </xf>
    <xf numFmtId="0" fontId="25" fillId="0" borderId="1" xfId="3" applyFont="1" applyBorder="1" applyAlignment="1">
      <alignment horizontal="right" vertical="center"/>
    </xf>
    <xf numFmtId="0" fontId="25" fillId="0" borderId="28" xfId="3" applyFont="1" applyBorder="1" applyAlignment="1">
      <alignment horizontal="right" vertical="center"/>
    </xf>
    <xf numFmtId="179" fontId="20" fillId="0" borderId="7" xfId="3" applyNumberFormat="1" applyFont="1" applyBorder="1" applyAlignment="1">
      <alignment horizontal="right" vertical="center"/>
    </xf>
    <xf numFmtId="178" fontId="20" fillId="0" borderId="7" xfId="3" applyNumberFormat="1" applyFont="1" applyBorder="1" applyAlignment="1">
      <alignment vertical="center" shrinkToFit="1"/>
    </xf>
    <xf numFmtId="0" fontId="20" fillId="0" borderId="7" xfId="3" applyFont="1" applyBorder="1">
      <alignment vertical="center"/>
    </xf>
    <xf numFmtId="179" fontId="20" fillId="0" borderId="32" xfId="3" applyNumberFormat="1" applyFont="1" applyBorder="1">
      <alignment vertical="center"/>
    </xf>
    <xf numFmtId="179" fontId="20" fillId="0" borderId="33" xfId="3" applyNumberFormat="1" applyFont="1" applyBorder="1">
      <alignment vertical="center"/>
    </xf>
    <xf numFmtId="178" fontId="20" fillId="0" borderId="34" xfId="3" applyNumberFormat="1" applyFont="1" applyBorder="1">
      <alignment vertical="center"/>
    </xf>
    <xf numFmtId="178" fontId="20" fillId="0" borderId="35" xfId="3" applyNumberFormat="1" applyFont="1" applyBorder="1">
      <alignment vertical="center"/>
    </xf>
    <xf numFmtId="178" fontId="20" fillId="0" borderId="36" xfId="3" applyNumberFormat="1" applyFont="1" applyBorder="1" applyAlignment="1">
      <alignment vertical="center" shrinkToFit="1"/>
    </xf>
    <xf numFmtId="14" fontId="20" fillId="5" borderId="2" xfId="4" applyNumberFormat="1" applyFont="1" applyFill="1" applyBorder="1" applyAlignment="1">
      <alignment vertical="center"/>
    </xf>
    <xf numFmtId="177" fontId="20" fillId="5" borderId="2" xfId="4" applyNumberFormat="1" applyFont="1" applyFill="1" applyBorder="1" applyAlignment="1">
      <alignment vertical="center"/>
    </xf>
    <xf numFmtId="0" fontId="20" fillId="0" borderId="0" xfId="4" applyFont="1" applyAlignment="1">
      <alignment vertical="center"/>
    </xf>
    <xf numFmtId="0" fontId="20" fillId="0" borderId="37" xfId="3" applyFont="1" applyBorder="1" applyAlignment="1">
      <alignment horizontal="left" vertical="center" shrinkToFit="1"/>
    </xf>
    <xf numFmtId="0" fontId="20" fillId="0" borderId="38" xfId="3" applyFont="1" applyBorder="1">
      <alignment vertical="center"/>
    </xf>
    <xf numFmtId="179" fontId="20" fillId="0" borderId="38" xfId="3" applyNumberFormat="1" applyFont="1" applyBorder="1" applyAlignment="1">
      <alignment horizontal="right" vertical="center"/>
    </xf>
    <xf numFmtId="0" fontId="20" fillId="0" borderId="38" xfId="3" applyFont="1" applyBorder="1" applyAlignment="1">
      <alignment vertical="center" shrinkToFit="1"/>
    </xf>
    <xf numFmtId="179" fontId="20" fillId="0" borderId="39" xfId="3" applyNumberFormat="1" applyFont="1" applyBorder="1">
      <alignment vertical="center"/>
    </xf>
    <xf numFmtId="179" fontId="20" fillId="0" borderId="38" xfId="3" applyNumberFormat="1" applyFont="1" applyBorder="1">
      <alignment vertical="center"/>
    </xf>
    <xf numFmtId="178" fontId="20" fillId="0" borderId="40" xfId="3" applyNumberFormat="1" applyFont="1" applyBorder="1" applyAlignment="1">
      <alignment vertical="center" shrinkToFit="1"/>
    </xf>
    <xf numFmtId="14" fontId="20" fillId="0" borderId="0" xfId="4" applyNumberFormat="1" applyFont="1" applyAlignment="1">
      <alignment vertical="center"/>
    </xf>
    <xf numFmtId="0" fontId="0" fillId="0" borderId="38" xfId="3" applyFont="1" applyBorder="1" applyAlignment="1">
      <alignment vertical="center" shrinkToFit="1"/>
    </xf>
    <xf numFmtId="57" fontId="20" fillId="0" borderId="38" xfId="3" applyNumberFormat="1" applyFont="1" applyBorder="1">
      <alignment vertical="center"/>
    </xf>
    <xf numFmtId="179" fontId="20" fillId="0" borderId="0" xfId="3" applyNumberFormat="1" applyFont="1">
      <alignment vertical="center"/>
    </xf>
    <xf numFmtId="0" fontId="20" fillId="2" borderId="15" xfId="3" applyFont="1" applyFill="1" applyBorder="1" applyAlignment="1">
      <alignment horizontal="left" vertical="center" shrinkToFit="1"/>
    </xf>
    <xf numFmtId="178" fontId="20" fillId="2" borderId="16" xfId="3" applyNumberFormat="1" applyFont="1" applyFill="1" applyBorder="1">
      <alignment vertical="center"/>
    </xf>
    <xf numFmtId="176" fontId="20" fillId="2" borderId="16" xfId="3" applyNumberFormat="1" applyFont="1" applyFill="1" applyBorder="1">
      <alignment vertical="center"/>
    </xf>
    <xf numFmtId="176" fontId="20" fillId="2" borderId="16" xfId="3" applyNumberFormat="1" applyFont="1" applyFill="1" applyBorder="1" applyAlignment="1">
      <alignment vertical="center" shrinkToFit="1"/>
    </xf>
    <xf numFmtId="176" fontId="20" fillId="2" borderId="42" xfId="3" applyNumberFormat="1" applyFont="1" applyFill="1" applyBorder="1" applyAlignment="1">
      <alignment vertical="center" wrapText="1"/>
    </xf>
    <xf numFmtId="179" fontId="20" fillId="2" borderId="16" xfId="3" applyNumberFormat="1" applyFont="1" applyFill="1" applyBorder="1">
      <alignment vertical="center"/>
    </xf>
    <xf numFmtId="176" fontId="31" fillId="2" borderId="41" xfId="3" applyNumberFormat="1" applyFont="1" applyFill="1" applyBorder="1">
      <alignment vertical="center"/>
    </xf>
    <xf numFmtId="178" fontId="20" fillId="2" borderId="17" xfId="3" applyNumberFormat="1" applyFont="1" applyFill="1" applyBorder="1" applyAlignment="1">
      <alignment vertical="center" shrinkToFit="1"/>
    </xf>
    <xf numFmtId="57" fontId="20" fillId="0" borderId="7" xfId="3" applyNumberFormat="1" applyFont="1" applyBorder="1">
      <alignment vertical="center"/>
    </xf>
    <xf numFmtId="0" fontId="20" fillId="2" borderId="16" xfId="3" applyFont="1" applyFill="1" applyBorder="1">
      <alignment vertical="center"/>
    </xf>
    <xf numFmtId="179" fontId="20" fillId="2" borderId="16" xfId="3" applyNumberFormat="1" applyFont="1" applyFill="1" applyBorder="1" applyAlignment="1">
      <alignment horizontal="right" vertical="center"/>
    </xf>
    <xf numFmtId="0" fontId="20" fillId="2" borderId="16" xfId="3" applyFont="1" applyFill="1" applyBorder="1" applyAlignment="1">
      <alignment vertical="center" shrinkToFit="1"/>
    </xf>
    <xf numFmtId="179" fontId="20" fillId="2" borderId="42" xfId="3" applyNumberFormat="1" applyFont="1" applyFill="1" applyBorder="1">
      <alignment vertical="center"/>
    </xf>
    <xf numFmtId="0" fontId="20" fillId="0" borderId="43" xfId="3" applyFont="1" applyBorder="1" applyAlignment="1">
      <alignment horizontal="left" vertical="center" shrinkToFit="1"/>
    </xf>
    <xf numFmtId="0" fontId="20" fillId="0" borderId="7" xfId="3" applyFont="1" applyBorder="1" applyAlignment="1">
      <alignment vertical="center" shrinkToFit="1"/>
    </xf>
    <xf numFmtId="180" fontId="20" fillId="2" borderId="16" xfId="3" applyNumberFormat="1" applyFont="1" applyFill="1" applyBorder="1">
      <alignment vertical="center"/>
    </xf>
    <xf numFmtId="178" fontId="29" fillId="0" borderId="35" xfId="3" applyNumberFormat="1" applyFont="1" applyBorder="1">
      <alignment vertical="center"/>
    </xf>
    <xf numFmtId="0" fontId="20" fillId="3" borderId="15" xfId="3" applyFont="1" applyFill="1" applyBorder="1" applyAlignment="1">
      <alignment horizontal="center" vertical="center" shrinkToFit="1"/>
    </xf>
    <xf numFmtId="0" fontId="20" fillId="3" borderId="16" xfId="3" applyFont="1" applyFill="1" applyBorder="1">
      <alignment vertical="center"/>
    </xf>
    <xf numFmtId="179" fontId="20" fillId="3" borderId="16" xfId="3" applyNumberFormat="1" applyFont="1" applyFill="1" applyBorder="1" applyAlignment="1">
      <alignment horizontal="right" vertical="center"/>
    </xf>
    <xf numFmtId="0" fontId="20" fillId="3" borderId="16" xfId="3" applyFont="1" applyFill="1" applyBorder="1" applyAlignment="1">
      <alignment vertical="center" shrinkToFit="1"/>
    </xf>
    <xf numFmtId="179" fontId="20" fillId="3" borderId="42" xfId="3" applyNumberFormat="1" applyFont="1" applyFill="1" applyBorder="1">
      <alignment vertical="center"/>
    </xf>
    <xf numFmtId="179" fontId="20" fillId="3" borderId="16" xfId="3" applyNumberFormat="1" applyFont="1" applyFill="1" applyBorder="1">
      <alignment vertical="center"/>
    </xf>
    <xf numFmtId="176" fontId="31" fillId="3" borderId="41" xfId="3" applyNumberFormat="1" applyFont="1" applyFill="1" applyBorder="1">
      <alignment vertical="center"/>
    </xf>
    <xf numFmtId="178" fontId="20" fillId="3" borderId="17" xfId="3" applyNumberFormat="1" applyFont="1" applyFill="1" applyBorder="1">
      <alignment vertical="center"/>
    </xf>
    <xf numFmtId="0" fontId="20" fillId="0" borderId="0" xfId="3" applyFont="1" applyAlignment="1">
      <alignment horizontal="center" vertical="center" shrinkToFit="1"/>
    </xf>
    <xf numFmtId="0" fontId="20" fillId="0" borderId="0" xfId="3" applyFont="1" applyAlignment="1">
      <alignment horizontal="right" vertical="center"/>
    </xf>
    <xf numFmtId="178" fontId="20" fillId="0" borderId="0" xfId="3" applyNumberFormat="1" applyFont="1">
      <alignment vertical="center"/>
    </xf>
    <xf numFmtId="0" fontId="0" fillId="0" borderId="15" xfId="3" applyFont="1" applyBorder="1" applyAlignment="1">
      <alignment horizontal="left" vertical="center" shrinkToFit="1"/>
    </xf>
    <xf numFmtId="178" fontId="29" fillId="5" borderId="16" xfId="3" applyNumberFormat="1" applyFont="1" applyFill="1" applyBorder="1" applyAlignment="1">
      <alignment horizontal="right" vertical="center" shrinkToFit="1"/>
    </xf>
    <xf numFmtId="179" fontId="29" fillId="5" borderId="16" xfId="3" applyNumberFormat="1" applyFont="1" applyFill="1" applyBorder="1" applyAlignment="1">
      <alignment horizontal="right" vertical="center"/>
    </xf>
    <xf numFmtId="0" fontId="29" fillId="5" borderId="16" xfId="3" applyFont="1" applyFill="1" applyBorder="1" applyAlignment="1">
      <alignment horizontal="right" vertical="center"/>
    </xf>
    <xf numFmtId="0" fontId="29" fillId="5" borderId="16" xfId="3" applyFont="1" applyFill="1" applyBorder="1" applyAlignment="1">
      <alignment horizontal="center" vertical="center" wrapText="1" shrinkToFit="1"/>
    </xf>
    <xf numFmtId="179" fontId="29" fillId="5" borderId="42" xfId="3" applyNumberFormat="1" applyFont="1" applyFill="1" applyBorder="1" applyAlignment="1">
      <alignment horizontal="right" vertical="center" wrapText="1"/>
    </xf>
    <xf numFmtId="179" fontId="20" fillId="5" borderId="16" xfId="3" applyNumberFormat="1" applyFont="1" applyFill="1" applyBorder="1" applyAlignment="1">
      <alignment horizontal="right" vertical="center"/>
    </xf>
    <xf numFmtId="179" fontId="20" fillId="0" borderId="16" xfId="3" applyNumberFormat="1" applyFont="1" applyBorder="1" applyAlignment="1">
      <alignment horizontal="right" vertical="center"/>
    </xf>
    <xf numFmtId="179" fontId="20" fillId="0" borderId="44" xfId="3" applyNumberFormat="1" applyFont="1" applyBorder="1" applyAlignment="1">
      <alignment horizontal="center" vertical="center"/>
    </xf>
    <xf numFmtId="178" fontId="20" fillId="5" borderId="16" xfId="3" applyNumberFormat="1" applyFont="1" applyFill="1" applyBorder="1" applyAlignment="1">
      <alignment horizontal="right" vertical="center"/>
    </xf>
    <xf numFmtId="178" fontId="29" fillId="5" borderId="16" xfId="3" applyNumberFormat="1" applyFont="1" applyFill="1" applyBorder="1" applyAlignment="1">
      <alignment horizontal="right" vertical="center"/>
    </xf>
    <xf numFmtId="178" fontId="20" fillId="5" borderId="17" xfId="3" applyNumberFormat="1" applyFont="1" applyFill="1" applyBorder="1" applyAlignment="1">
      <alignment horizontal="center" vertical="center" shrinkToFit="1"/>
    </xf>
    <xf numFmtId="177" fontId="20" fillId="5" borderId="8" xfId="4" applyNumberFormat="1" applyFont="1" applyFill="1" applyBorder="1" applyAlignment="1">
      <alignment vertical="center"/>
    </xf>
    <xf numFmtId="0" fontId="22" fillId="0" borderId="20" xfId="3" applyFont="1" applyBorder="1" applyAlignment="1">
      <alignment horizontal="center" vertical="center" wrapText="1"/>
    </xf>
    <xf numFmtId="0" fontId="6" fillId="0" borderId="8" xfId="0" applyFont="1" applyBorder="1" applyAlignment="1">
      <alignment horizontal="center" vertical="center" wrapText="1"/>
    </xf>
    <xf numFmtId="0" fontId="9" fillId="0" borderId="0" xfId="0" applyFont="1" applyBorder="1" applyAlignment="1">
      <alignment vertical="center" wrapText="1"/>
    </xf>
    <xf numFmtId="0" fontId="5" fillId="0" borderId="0" xfId="0" applyFont="1" applyFill="1" applyBorder="1" applyAlignment="1">
      <alignment horizontal="center" vertical="center" wrapText="1"/>
    </xf>
    <xf numFmtId="0" fontId="4" fillId="0" borderId="0" xfId="0" applyFont="1" applyBorder="1" applyAlignment="1">
      <alignment vertical="center" wrapText="1"/>
    </xf>
    <xf numFmtId="0" fontId="22" fillId="0" borderId="22" xfId="3" applyFont="1" applyBorder="1" applyAlignment="1">
      <alignment horizontal="center" vertical="center" wrapText="1"/>
    </xf>
    <xf numFmtId="0" fontId="13" fillId="0" borderId="0" xfId="0" applyFont="1">
      <alignment vertical="center"/>
    </xf>
    <xf numFmtId="0" fontId="4" fillId="0" borderId="0" xfId="0" applyFont="1" applyBorder="1" applyAlignment="1">
      <alignment vertical="center" wrapText="1"/>
    </xf>
    <xf numFmtId="0" fontId="9" fillId="0" borderId="0" xfId="0" applyFont="1" applyBorder="1" applyAlignment="1">
      <alignment vertical="center" wrapText="1"/>
    </xf>
    <xf numFmtId="0" fontId="5" fillId="0" borderId="0" xfId="0" applyFont="1" applyFill="1" applyBorder="1" applyAlignment="1">
      <alignment horizontal="center" vertical="center" wrapText="1"/>
    </xf>
    <xf numFmtId="49" fontId="14" fillId="0" borderId="0" xfId="0" applyNumberFormat="1" applyFont="1" applyAlignment="1">
      <alignment horizontal="center" vertical="center"/>
    </xf>
    <xf numFmtId="0" fontId="15" fillId="0" borderId="2" xfId="0" applyFont="1" applyFill="1" applyBorder="1" applyAlignment="1">
      <alignment vertical="center" wrapText="1"/>
    </xf>
    <xf numFmtId="0" fontId="15" fillId="0" borderId="2" xfId="0" applyFont="1" applyFill="1" applyBorder="1" applyAlignment="1">
      <alignment vertical="center" shrinkToFit="1"/>
    </xf>
    <xf numFmtId="0" fontId="12" fillId="0" borderId="7" xfId="0" applyFont="1" applyFill="1" applyBorder="1" applyAlignment="1">
      <alignment vertical="center" shrinkToFit="1"/>
    </xf>
    <xf numFmtId="3" fontId="15" fillId="0" borderId="8" xfId="0" applyNumberFormat="1" applyFont="1" applyFill="1" applyBorder="1" applyAlignment="1">
      <alignment vertical="center" wrapText="1"/>
    </xf>
    <xf numFmtId="0" fontId="15" fillId="0" borderId="8" xfId="0" applyFont="1" applyFill="1" applyBorder="1" applyAlignment="1">
      <alignment vertical="center" wrapText="1"/>
    </xf>
    <xf numFmtId="0" fontId="15" fillId="0" borderId="8" xfId="0" applyFont="1" applyBorder="1" applyAlignment="1">
      <alignment vertical="center" wrapText="1"/>
    </xf>
    <xf numFmtId="0" fontId="12" fillId="0" borderId="31" xfId="0" applyFont="1" applyFill="1" applyBorder="1" applyAlignment="1">
      <alignment vertical="center" shrinkToFit="1"/>
    </xf>
    <xf numFmtId="178" fontId="15" fillId="0" borderId="20" xfId="0" applyNumberFormat="1" applyFont="1" applyFill="1" applyBorder="1" applyAlignment="1">
      <alignment horizontal="center" vertical="center" wrapText="1"/>
    </xf>
    <xf numFmtId="3" fontId="15" fillId="0" borderId="20" xfId="0" applyNumberFormat="1" applyFont="1" applyFill="1" applyBorder="1" applyAlignment="1">
      <alignment vertical="center" wrapText="1"/>
    </xf>
    <xf numFmtId="0" fontId="15" fillId="0" borderId="20" xfId="0" applyFont="1" applyFill="1" applyBorder="1" applyAlignment="1">
      <alignment vertical="center" wrapText="1"/>
    </xf>
    <xf numFmtId="0" fontId="15" fillId="0" borderId="20" xfId="0" applyFont="1" applyFill="1" applyBorder="1" applyAlignment="1">
      <alignment horizontal="center" vertical="center" shrinkToFit="1"/>
    </xf>
    <xf numFmtId="0" fontId="15" fillId="0" borderId="20" xfId="0" applyFont="1" applyBorder="1" applyAlignment="1">
      <alignment vertical="center" wrapText="1"/>
    </xf>
    <xf numFmtId="0" fontId="4" fillId="0" borderId="1" xfId="0" applyFont="1" applyBorder="1" applyAlignment="1">
      <alignment vertical="center" wrapText="1"/>
    </xf>
    <xf numFmtId="0" fontId="4" fillId="0" borderId="1" xfId="0" applyFont="1" applyBorder="1" applyAlignment="1">
      <alignment vertical="center" shrinkToFit="1"/>
    </xf>
    <xf numFmtId="178" fontId="15" fillId="0" borderId="8" xfId="0" applyNumberFormat="1" applyFont="1" applyFill="1" applyBorder="1" applyAlignment="1">
      <alignment horizontal="center" vertical="center" wrapText="1"/>
    </xf>
    <xf numFmtId="0" fontId="15" fillId="0" borderId="8" xfId="0" applyFont="1" applyFill="1" applyBorder="1" applyAlignment="1">
      <alignment horizontal="center" vertical="center" shrinkToFit="1"/>
    </xf>
    <xf numFmtId="57" fontId="15" fillId="0" borderId="20" xfId="0" applyNumberFormat="1" applyFont="1" applyFill="1" applyBorder="1" applyAlignment="1">
      <alignment horizontal="center" vertical="center" wrapText="1"/>
    </xf>
    <xf numFmtId="0" fontId="18" fillId="0" borderId="20" xfId="0" applyFont="1" applyFill="1" applyBorder="1" applyAlignment="1">
      <alignment horizontal="center" vertical="center" shrinkToFit="1"/>
    </xf>
    <xf numFmtId="0" fontId="6" fillId="0" borderId="5" xfId="0" applyFont="1" applyBorder="1" applyAlignment="1">
      <alignment horizontal="center" vertical="center" wrapText="1"/>
    </xf>
    <xf numFmtId="0" fontId="6" fillId="0" borderId="13" xfId="0" applyFont="1" applyBorder="1" applyAlignment="1">
      <alignment horizontal="center" vertical="center" wrapText="1"/>
    </xf>
    <xf numFmtId="14" fontId="15" fillId="0" borderId="20" xfId="0" applyNumberFormat="1" applyFont="1" applyBorder="1" applyAlignment="1">
      <alignment horizontal="center" vertical="center" wrapText="1"/>
    </xf>
    <xf numFmtId="14" fontId="15" fillId="0" borderId="2" xfId="0" applyNumberFormat="1" applyFont="1" applyBorder="1" applyAlignment="1">
      <alignment horizontal="center" vertical="center" wrapText="1"/>
    </xf>
    <xf numFmtId="14" fontId="15" fillId="0" borderId="6" xfId="0" applyNumberFormat="1" applyFont="1" applyBorder="1" applyAlignment="1">
      <alignment horizontal="center" vertical="center" wrapText="1"/>
    </xf>
    <xf numFmtId="14" fontId="15" fillId="0" borderId="14" xfId="0" applyNumberFormat="1" applyFont="1" applyBorder="1" applyAlignment="1">
      <alignment horizontal="center" vertical="center" wrapText="1"/>
    </xf>
    <xf numFmtId="14" fontId="4" fillId="0" borderId="1" xfId="0" applyNumberFormat="1" applyFont="1" applyBorder="1" applyAlignment="1">
      <alignment horizontal="center" vertical="center" wrapText="1"/>
    </xf>
    <xf numFmtId="14" fontId="15" fillId="0" borderId="8" xfId="0" applyNumberFormat="1" applyFont="1" applyBorder="1" applyAlignment="1">
      <alignment horizontal="center" vertical="center" wrapText="1"/>
    </xf>
    <xf numFmtId="14" fontId="15" fillId="0" borderId="7" xfId="0" applyNumberFormat="1" applyFont="1" applyBorder="1" applyAlignment="1">
      <alignment horizontal="center" vertical="center" wrapText="1"/>
    </xf>
    <xf numFmtId="0" fontId="0" fillId="0" borderId="0" xfId="3" applyFont="1" applyAlignment="1">
      <alignment vertical="center"/>
    </xf>
    <xf numFmtId="0" fontId="1" fillId="0" borderId="38" xfId="3" applyFont="1" applyBorder="1">
      <alignment vertical="center"/>
    </xf>
    <xf numFmtId="0" fontId="0" fillId="0" borderId="0" xfId="0" applyAlignment="1">
      <alignment horizontal="center" vertical="center"/>
    </xf>
    <xf numFmtId="0" fontId="9" fillId="0" borderId="0" xfId="0" applyFont="1" applyBorder="1" applyAlignment="1">
      <alignment vertical="center" wrapText="1"/>
    </xf>
    <xf numFmtId="0" fontId="0" fillId="0" borderId="0" xfId="0" applyFill="1" applyAlignment="1">
      <alignment horizontal="center" vertical="center"/>
    </xf>
    <xf numFmtId="0" fontId="5" fillId="0" borderId="4" xfId="0" applyFont="1" applyBorder="1" applyAlignment="1">
      <alignment horizontal="left" vertical="center" wrapText="1"/>
    </xf>
    <xf numFmtId="0" fontId="5" fillId="0" borderId="0" xfId="0" applyFont="1" applyBorder="1" applyAlignment="1">
      <alignment horizontal="left"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56" fontId="9" fillId="0" borderId="0" xfId="0" applyNumberFormat="1" applyFont="1" applyFill="1" applyBorder="1" applyAlignment="1">
      <alignment horizontal="center" vertical="center" wrapText="1"/>
    </xf>
    <xf numFmtId="0" fontId="4" fillId="0" borderId="0" xfId="0" applyFont="1" applyBorder="1" applyAlignment="1">
      <alignment vertical="center" wrapText="1"/>
    </xf>
    <xf numFmtId="0" fontId="9" fillId="0" borderId="0" xfId="0" applyFont="1" applyBorder="1" applyAlignment="1">
      <alignment vertical="center" wrapText="1"/>
    </xf>
    <xf numFmtId="0" fontId="7" fillId="0" borderId="2" xfId="0" applyFont="1" applyBorder="1" applyAlignment="1">
      <alignment horizontal="right" vertical="center" wrapText="1"/>
    </xf>
    <xf numFmtId="0" fontId="7" fillId="0" borderId="6" xfId="0" applyFont="1" applyBorder="1" applyAlignment="1">
      <alignment horizontal="right" vertical="center" wrapText="1"/>
    </xf>
    <xf numFmtId="0" fontId="4" fillId="0" borderId="2" xfId="0" applyFont="1" applyBorder="1" applyAlignment="1">
      <alignment horizontal="right" vertical="center" wrapText="1"/>
    </xf>
    <xf numFmtId="0" fontId="4" fillId="0" borderId="6" xfId="0" applyFont="1" applyBorder="1" applyAlignment="1">
      <alignment horizontal="right"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8" fillId="0" borderId="2" xfId="0" applyFont="1" applyBorder="1" applyAlignment="1">
      <alignment horizontal="right" vertical="center" wrapText="1"/>
    </xf>
    <xf numFmtId="0" fontId="8" fillId="0" borderId="6" xfId="0" applyFont="1" applyBorder="1" applyAlignment="1">
      <alignment horizontal="right"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1" xfId="0" applyFont="1" applyBorder="1" applyAlignment="1">
      <alignment horizontal="center" vertical="center" wrapText="1"/>
    </xf>
    <xf numFmtId="181" fontId="9" fillId="0" borderId="0" xfId="0" applyNumberFormat="1" applyFont="1" applyFill="1" applyBorder="1" applyAlignment="1">
      <alignment horizontal="center" vertical="center" wrapText="1"/>
    </xf>
    <xf numFmtId="49" fontId="14" fillId="0" borderId="0" xfId="0" applyNumberFormat="1" applyFont="1" applyAlignment="1">
      <alignment horizontal="center" vertical="center"/>
    </xf>
    <xf numFmtId="0" fontId="32" fillId="4" borderId="0" xfId="3" applyFont="1" applyFill="1" applyAlignment="1">
      <alignment horizontal="left" vertical="center"/>
    </xf>
    <xf numFmtId="0" fontId="19" fillId="4" borderId="0" xfId="3" applyFont="1" applyFill="1" applyAlignment="1">
      <alignment horizontal="left" vertical="center"/>
    </xf>
    <xf numFmtId="0" fontId="21" fillId="0" borderId="21" xfId="3" applyFont="1" applyBorder="1" applyAlignment="1">
      <alignment horizontal="center" vertical="center"/>
    </xf>
    <xf numFmtId="0" fontId="21" fillId="0" borderId="23" xfId="3" applyFont="1" applyBorder="1" applyAlignment="1">
      <alignment horizontal="center" vertical="center"/>
    </xf>
    <xf numFmtId="0" fontId="21" fillId="0" borderId="24" xfId="3" applyFont="1" applyBorder="1" applyAlignment="1">
      <alignment horizontal="center" vertical="center"/>
    </xf>
    <xf numFmtId="178" fontId="27" fillId="5" borderId="27" xfId="3" applyNumberFormat="1" applyFont="1" applyFill="1" applyBorder="1" applyAlignment="1">
      <alignment horizontal="center" vertical="center"/>
    </xf>
    <xf numFmtId="178" fontId="28" fillId="5" borderId="29" xfId="3" applyNumberFormat="1" applyFont="1" applyFill="1" applyBorder="1" applyAlignment="1">
      <alignment horizontal="center" vertical="center"/>
    </xf>
    <xf numFmtId="178" fontId="28" fillId="5" borderId="30" xfId="3" applyNumberFormat="1" applyFont="1" applyFill="1" applyBorder="1" applyAlignment="1">
      <alignment horizontal="center" vertical="center"/>
    </xf>
  </cellXfs>
  <cellStyles count="5">
    <cellStyle name="桁区切り" xfId="2" builtinId="6"/>
    <cellStyle name="桁区切り 2" xfId="1"/>
    <cellStyle name="標準" xfId="0" builtinId="0"/>
    <cellStyle name="標準 2" xfId="4"/>
    <cellStyle name="標準_補給試算"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xdr:colOff>
      <xdr:row>5</xdr:row>
      <xdr:rowOff>19050</xdr:rowOff>
    </xdr:from>
    <xdr:to>
      <xdr:col>17</xdr:col>
      <xdr:colOff>9526</xdr:colOff>
      <xdr:row>17</xdr:row>
      <xdr:rowOff>171450</xdr:rowOff>
    </xdr:to>
    <xdr:sp macro="" textlink="">
      <xdr:nvSpPr>
        <xdr:cNvPr id="2" name="正方形/長方形 1"/>
        <xdr:cNvSpPr/>
      </xdr:nvSpPr>
      <xdr:spPr>
        <a:xfrm>
          <a:off x="66676" y="1819275"/>
          <a:ext cx="10267950" cy="2552700"/>
        </a:xfrm>
        <a:prstGeom prst="rect">
          <a:avLst/>
        </a:prstGeom>
        <a:noFill/>
        <a:ln w="41275" cmpd="sng">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104775</xdr:colOff>
      <xdr:row>5</xdr:row>
      <xdr:rowOff>76200</xdr:rowOff>
    </xdr:from>
    <xdr:to>
      <xdr:col>16</xdr:col>
      <xdr:colOff>146208</xdr:colOff>
      <xdr:row>8</xdr:row>
      <xdr:rowOff>135730</xdr:rowOff>
    </xdr:to>
    <xdr:sp macro="" textlink="">
      <xdr:nvSpPr>
        <xdr:cNvPr id="3" name="テキスト ボックス 2"/>
        <xdr:cNvSpPr txBox="1"/>
      </xdr:nvSpPr>
      <xdr:spPr>
        <a:xfrm>
          <a:off x="5657850" y="1876425"/>
          <a:ext cx="4280058" cy="65960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latin typeface="ＭＳ ゴシック" panose="020B0609070205080204" pitchFamily="49" charset="-128"/>
              <a:ea typeface="ＭＳ ゴシック" panose="020B0609070205080204" pitchFamily="49" charset="-128"/>
            </a:rPr>
            <a:t>交付申請時には、各融資先の該当期間分を抜粋した別紙（様式第</a:t>
          </a:r>
          <a:r>
            <a:rPr kumimoji="1" lang="en-US" altLang="ja-JP" sz="1400" b="1">
              <a:solidFill>
                <a:srgbClr val="FF0000"/>
              </a:solidFill>
              <a:latin typeface="ＭＳ ゴシック" panose="020B0609070205080204" pitchFamily="49" charset="-128"/>
              <a:ea typeface="ＭＳ ゴシック" panose="020B0609070205080204" pitchFamily="49" charset="-128"/>
            </a:rPr>
            <a:t>4</a:t>
          </a:r>
          <a:r>
            <a:rPr kumimoji="1" lang="ja-JP" altLang="en-US" sz="1400" b="1">
              <a:solidFill>
                <a:srgbClr val="FF0000"/>
              </a:solidFill>
              <a:latin typeface="ＭＳ ゴシック" panose="020B0609070205080204" pitchFamily="49" charset="-128"/>
              <a:ea typeface="ＭＳ ゴシック" panose="020B0609070205080204" pitchFamily="49" charset="-128"/>
            </a:rPr>
            <a:t>号関係）を添付してください。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S63"/>
  <sheetViews>
    <sheetView tabSelected="1" workbookViewId="0">
      <selection activeCell="B7" sqref="B7:B10"/>
    </sheetView>
  </sheetViews>
  <sheetFormatPr defaultRowHeight="13.2" x14ac:dyDescent="0.2"/>
  <cols>
    <col min="1" max="1" width="2" customWidth="1"/>
    <col min="2" max="2" width="7.77734375" customWidth="1"/>
    <col min="3" max="3" width="7.6640625" customWidth="1"/>
    <col min="4" max="4" width="8.5546875" customWidth="1"/>
    <col min="5" max="5" width="5.44140625" customWidth="1"/>
    <col min="6" max="6" width="7.6640625" customWidth="1"/>
    <col min="7" max="7" width="6.6640625" customWidth="1"/>
    <col min="8" max="9" width="7.33203125" customWidth="1"/>
    <col min="10" max="10" width="9.44140625" customWidth="1"/>
    <col min="11" max="11" width="4.77734375" customWidth="1"/>
    <col min="12" max="12" width="10.88671875" customWidth="1"/>
    <col min="13" max="13" width="8.6640625" customWidth="1"/>
    <col min="14" max="14" width="8.88671875" customWidth="1"/>
    <col min="15" max="16" width="10.6640625" bestFit="1" customWidth="1"/>
    <col min="17" max="17" width="4.88671875" customWidth="1"/>
    <col min="18" max="18" width="2.44140625" customWidth="1"/>
    <col min="19" max="19" width="7.77734375" customWidth="1"/>
  </cols>
  <sheetData>
    <row r="1" spans="1:19" ht="15.75" customHeight="1" x14ac:dyDescent="0.2">
      <c r="A1" s="26" t="s">
        <v>80</v>
      </c>
      <c r="B1" s="26"/>
      <c r="C1" s="26"/>
    </row>
    <row r="2" spans="1:19" ht="6.6" customHeight="1" x14ac:dyDescent="0.2">
      <c r="A2" s="26"/>
      <c r="B2" s="26"/>
      <c r="C2" s="26"/>
    </row>
    <row r="3" spans="1:19" ht="11.25" customHeight="1" x14ac:dyDescent="0.2">
      <c r="A3" s="44"/>
      <c r="B3" s="45"/>
      <c r="C3" s="45"/>
      <c r="D3" s="4"/>
      <c r="E3" s="4"/>
      <c r="F3" s="4"/>
      <c r="G3" s="4"/>
      <c r="H3" s="4"/>
      <c r="I3" s="4"/>
      <c r="J3" s="4"/>
      <c r="K3" s="4"/>
      <c r="L3" s="4"/>
      <c r="M3" s="4"/>
      <c r="N3" s="4"/>
      <c r="O3" s="4"/>
      <c r="P3" s="4"/>
      <c r="Q3" s="4"/>
      <c r="R3" s="5"/>
    </row>
    <row r="4" spans="1:19" ht="21.75" customHeight="1" x14ac:dyDescent="0.2">
      <c r="A4" s="179" t="s">
        <v>74</v>
      </c>
      <c r="B4" s="180"/>
      <c r="C4" s="180"/>
      <c r="D4" s="180"/>
      <c r="E4" s="180"/>
      <c r="F4" s="180"/>
      <c r="G4" s="180"/>
      <c r="H4" s="180"/>
      <c r="I4" s="180"/>
      <c r="J4" s="180"/>
      <c r="K4" s="180"/>
      <c r="L4" s="180"/>
      <c r="M4" s="43" t="s">
        <v>18</v>
      </c>
      <c r="N4" s="145"/>
      <c r="O4" s="48" t="s">
        <v>19</v>
      </c>
      <c r="P4" s="48"/>
      <c r="Q4" s="48"/>
      <c r="R4" s="9"/>
      <c r="S4" s="48"/>
    </row>
    <row r="5" spans="1:19" ht="21.75" customHeight="1" x14ac:dyDescent="0.2">
      <c r="A5" s="54" t="s">
        <v>17</v>
      </c>
      <c r="B5" s="185" t="s">
        <v>75</v>
      </c>
      <c r="C5" s="185"/>
      <c r="D5" s="176" t="s">
        <v>15</v>
      </c>
      <c r="E5" s="185" t="s">
        <v>76</v>
      </c>
      <c r="F5" s="185"/>
      <c r="G5" s="185"/>
      <c r="H5" s="144" t="s">
        <v>16</v>
      </c>
      <c r="I5" s="48"/>
      <c r="J5" s="49"/>
      <c r="K5" s="49"/>
      <c r="L5" s="50"/>
      <c r="M5" s="139"/>
      <c r="N5" s="50"/>
      <c r="O5" s="49"/>
      <c r="P5" s="49"/>
      <c r="Q5" s="49"/>
      <c r="R5" s="9"/>
      <c r="S5" s="48"/>
    </row>
    <row r="6" spans="1:19" ht="15.75" customHeight="1" x14ac:dyDescent="0.2">
      <c r="A6" s="46"/>
      <c r="B6" s="47"/>
      <c r="C6" s="47"/>
      <c r="D6" s="7"/>
      <c r="E6" s="7"/>
      <c r="F6" s="7"/>
      <c r="G6" s="7"/>
      <c r="H6" s="7"/>
      <c r="I6" s="7"/>
      <c r="J6" s="7"/>
      <c r="K6" s="7"/>
      <c r="L6" s="7"/>
      <c r="M6" s="7"/>
      <c r="N6" s="7"/>
      <c r="O6" s="7"/>
      <c r="P6" s="7"/>
      <c r="Q6" s="7"/>
      <c r="R6" s="8"/>
    </row>
    <row r="7" spans="1:19" x14ac:dyDescent="0.2">
      <c r="A7" s="6"/>
      <c r="B7" s="181" t="s">
        <v>0</v>
      </c>
      <c r="C7" s="183" t="s">
        <v>12</v>
      </c>
      <c r="D7" s="183" t="s">
        <v>10</v>
      </c>
      <c r="E7" s="183" t="s">
        <v>13</v>
      </c>
      <c r="F7" s="183" t="s">
        <v>34</v>
      </c>
      <c r="G7" s="183" t="s">
        <v>14</v>
      </c>
      <c r="H7" s="183" t="s">
        <v>29</v>
      </c>
      <c r="I7" s="183" t="s">
        <v>30</v>
      </c>
      <c r="J7" s="183" t="s">
        <v>31</v>
      </c>
      <c r="K7" s="183" t="s">
        <v>32</v>
      </c>
      <c r="L7" s="183" t="s">
        <v>33</v>
      </c>
      <c r="M7" s="183" t="s">
        <v>35</v>
      </c>
      <c r="N7" s="183" t="s">
        <v>77</v>
      </c>
      <c r="O7" s="181" t="s">
        <v>2</v>
      </c>
      <c r="P7" s="196"/>
      <c r="Q7" s="197"/>
      <c r="R7" s="10"/>
      <c r="S7" s="1"/>
    </row>
    <row r="8" spans="1:19" x14ac:dyDescent="0.2">
      <c r="A8" s="6"/>
      <c r="B8" s="182"/>
      <c r="C8" s="184"/>
      <c r="D8" s="184"/>
      <c r="E8" s="184"/>
      <c r="F8" s="184"/>
      <c r="G8" s="184"/>
      <c r="H8" s="184"/>
      <c r="I8" s="184"/>
      <c r="J8" s="184"/>
      <c r="K8" s="184"/>
      <c r="L8" s="184"/>
      <c r="M8" s="184"/>
      <c r="N8" s="184"/>
      <c r="O8" s="182"/>
      <c r="P8" s="198"/>
      <c r="Q8" s="199"/>
      <c r="R8" s="10"/>
      <c r="S8" s="1"/>
    </row>
    <row r="9" spans="1:19" x14ac:dyDescent="0.2">
      <c r="A9" s="6"/>
      <c r="B9" s="182"/>
      <c r="C9" s="184"/>
      <c r="D9" s="184"/>
      <c r="E9" s="184"/>
      <c r="F9" s="184"/>
      <c r="G9" s="184"/>
      <c r="H9" s="184"/>
      <c r="I9" s="184"/>
      <c r="J9" s="184"/>
      <c r="K9" s="184"/>
      <c r="L9" s="184"/>
      <c r="M9" s="184"/>
      <c r="N9" s="184"/>
      <c r="O9" s="182"/>
      <c r="P9" s="198"/>
      <c r="Q9" s="199"/>
      <c r="R9" s="10"/>
      <c r="S9" s="1"/>
    </row>
    <row r="10" spans="1:19" x14ac:dyDescent="0.2">
      <c r="A10" s="6"/>
      <c r="B10" s="182"/>
      <c r="C10" s="184"/>
      <c r="D10" s="184"/>
      <c r="E10" s="184"/>
      <c r="F10" s="184"/>
      <c r="G10" s="184"/>
      <c r="H10" s="184"/>
      <c r="I10" s="184"/>
      <c r="J10" s="184"/>
      <c r="K10" s="184"/>
      <c r="L10" s="184"/>
      <c r="M10" s="184"/>
      <c r="N10" s="184"/>
      <c r="O10" s="182"/>
      <c r="P10" s="198"/>
      <c r="Q10" s="199"/>
      <c r="R10" s="11"/>
      <c r="S10" s="2"/>
    </row>
    <row r="11" spans="1:19" x14ac:dyDescent="0.2">
      <c r="A11" s="6"/>
      <c r="B11" s="53"/>
      <c r="C11" s="137"/>
      <c r="D11" s="137"/>
      <c r="E11" s="137"/>
      <c r="F11" s="137"/>
      <c r="G11" s="137"/>
      <c r="H11" s="137" t="s">
        <v>23</v>
      </c>
      <c r="I11" s="137" t="s">
        <v>24</v>
      </c>
      <c r="J11" s="137" t="s">
        <v>25</v>
      </c>
      <c r="K11" s="137" t="s">
        <v>26</v>
      </c>
      <c r="L11" s="137" t="s">
        <v>27</v>
      </c>
      <c r="M11" s="137" t="s">
        <v>28</v>
      </c>
      <c r="N11" s="137"/>
      <c r="O11" s="53"/>
      <c r="P11" s="165"/>
      <c r="Q11" s="166"/>
      <c r="R11" s="11"/>
      <c r="S11" s="2"/>
    </row>
    <row r="12" spans="1:19" x14ac:dyDescent="0.2">
      <c r="A12" s="6"/>
      <c r="B12" s="190"/>
      <c r="C12" s="192" t="s">
        <v>1</v>
      </c>
      <c r="D12" s="188" t="s">
        <v>3</v>
      </c>
      <c r="E12" s="188" t="s">
        <v>4</v>
      </c>
      <c r="F12" s="188" t="s">
        <v>5</v>
      </c>
      <c r="G12" s="188" t="s">
        <v>3</v>
      </c>
      <c r="H12" s="188" t="s">
        <v>3</v>
      </c>
      <c r="I12" s="188" t="s">
        <v>3</v>
      </c>
      <c r="J12" s="188" t="s">
        <v>3</v>
      </c>
      <c r="K12" s="188" t="s">
        <v>6</v>
      </c>
      <c r="L12" s="188" t="s">
        <v>3</v>
      </c>
      <c r="M12" s="188" t="s">
        <v>7</v>
      </c>
      <c r="N12" s="188" t="s">
        <v>7</v>
      </c>
      <c r="O12" s="194"/>
      <c r="P12" s="194"/>
      <c r="Q12" s="194"/>
      <c r="R12" s="12"/>
      <c r="S12" s="3"/>
    </row>
    <row r="13" spans="1:19" ht="13.8" thickBot="1" x14ac:dyDescent="0.25">
      <c r="A13" s="6"/>
      <c r="B13" s="191"/>
      <c r="C13" s="193"/>
      <c r="D13" s="189"/>
      <c r="E13" s="189"/>
      <c r="F13" s="189"/>
      <c r="G13" s="189"/>
      <c r="H13" s="189"/>
      <c r="I13" s="189"/>
      <c r="J13" s="189"/>
      <c r="K13" s="189"/>
      <c r="L13" s="189"/>
      <c r="M13" s="189"/>
      <c r="N13" s="189"/>
      <c r="O13" s="195"/>
      <c r="P13" s="195"/>
      <c r="Q13" s="195"/>
      <c r="R13" s="12"/>
      <c r="S13" s="3"/>
    </row>
    <row r="14" spans="1:19" ht="18.75" customHeight="1" x14ac:dyDescent="0.2">
      <c r="A14" s="6"/>
      <c r="B14" s="153"/>
      <c r="C14" s="154"/>
      <c r="D14" s="155"/>
      <c r="E14" s="156"/>
      <c r="F14" s="157"/>
      <c r="G14" s="156"/>
      <c r="H14" s="156"/>
      <c r="I14" s="158"/>
      <c r="J14" s="158"/>
      <c r="K14" s="158"/>
      <c r="L14" s="158"/>
      <c r="M14" s="158"/>
      <c r="N14" s="158"/>
      <c r="O14" s="167"/>
      <c r="P14" s="167"/>
      <c r="Q14" s="158"/>
      <c r="R14" s="13"/>
      <c r="S14" s="140"/>
    </row>
    <row r="15" spans="1:19" ht="18.75" customHeight="1" x14ac:dyDescent="0.2">
      <c r="A15" s="6"/>
      <c r="B15" s="147"/>
      <c r="C15" s="147"/>
      <c r="D15" s="147"/>
      <c r="E15" s="147"/>
      <c r="F15" s="148"/>
      <c r="G15" s="147"/>
      <c r="H15" s="59"/>
      <c r="I15" s="22"/>
      <c r="J15" s="24"/>
      <c r="K15" s="22"/>
      <c r="L15" s="23"/>
      <c r="M15" s="22"/>
      <c r="N15" s="22"/>
      <c r="O15" s="168"/>
      <c r="P15" s="168"/>
      <c r="Q15" s="35"/>
      <c r="R15" s="13"/>
      <c r="S15" s="34"/>
    </row>
    <row r="16" spans="1:19" ht="18.75" customHeight="1" x14ac:dyDescent="0.2">
      <c r="A16" s="6"/>
      <c r="B16" s="22"/>
      <c r="C16" s="22"/>
      <c r="D16" s="22"/>
      <c r="E16" s="52"/>
      <c r="F16" s="55"/>
      <c r="G16" s="22"/>
      <c r="H16" s="24"/>
      <c r="I16" s="22"/>
      <c r="J16" s="24"/>
      <c r="K16" s="22"/>
      <c r="L16" s="23"/>
      <c r="M16" s="22"/>
      <c r="N16" s="22"/>
      <c r="O16" s="168"/>
      <c r="P16" s="168"/>
      <c r="Q16" s="35"/>
      <c r="R16" s="13"/>
      <c r="S16" s="34"/>
    </row>
    <row r="17" spans="1:19" ht="18.75" customHeight="1" x14ac:dyDescent="0.2">
      <c r="A17" s="6"/>
      <c r="B17" s="22"/>
      <c r="C17" s="22"/>
      <c r="D17" s="22"/>
      <c r="E17" s="52"/>
      <c r="F17" s="55"/>
      <c r="G17" s="22"/>
      <c r="H17" s="24"/>
      <c r="I17" s="22"/>
      <c r="J17" s="24"/>
      <c r="K17" s="22"/>
      <c r="L17" s="23"/>
      <c r="M17" s="22"/>
      <c r="N17" s="22"/>
      <c r="O17" s="168"/>
      <c r="P17" s="168"/>
      <c r="Q17" s="35"/>
      <c r="R17" s="13"/>
      <c r="S17" s="34"/>
    </row>
    <row r="18" spans="1:19" ht="18.75" customHeight="1" x14ac:dyDescent="0.2">
      <c r="A18" s="6"/>
      <c r="B18" s="22"/>
      <c r="C18" s="22"/>
      <c r="D18" s="22"/>
      <c r="E18" s="52"/>
      <c r="F18" s="55"/>
      <c r="G18" s="22"/>
      <c r="H18" s="24"/>
      <c r="I18" s="22"/>
      <c r="J18" s="24"/>
      <c r="K18" s="22"/>
      <c r="L18" s="23"/>
      <c r="M18" s="22"/>
      <c r="N18" s="22"/>
      <c r="O18" s="168"/>
      <c r="P18" s="168"/>
      <c r="Q18" s="35"/>
      <c r="R18" s="13"/>
      <c r="S18" s="34"/>
    </row>
    <row r="19" spans="1:19" ht="18.75" customHeight="1" x14ac:dyDescent="0.2">
      <c r="A19" s="6"/>
      <c r="B19" s="22"/>
      <c r="C19" s="22"/>
      <c r="D19" s="22"/>
      <c r="E19" s="52"/>
      <c r="F19" s="55"/>
      <c r="G19" s="22"/>
      <c r="H19" s="24"/>
      <c r="I19" s="22"/>
      <c r="J19" s="24"/>
      <c r="K19" s="22"/>
      <c r="L19" s="23"/>
      <c r="M19" s="22"/>
      <c r="N19" s="22"/>
      <c r="O19" s="168"/>
      <c r="P19" s="168"/>
      <c r="Q19" s="35"/>
      <c r="R19" s="13"/>
      <c r="S19" s="34"/>
    </row>
    <row r="20" spans="1:19" ht="18.75" customHeight="1" x14ac:dyDescent="0.2">
      <c r="A20" s="6"/>
      <c r="B20" s="22"/>
      <c r="C20" s="22"/>
      <c r="D20" s="22"/>
      <c r="E20" s="52"/>
      <c r="F20" s="55"/>
      <c r="G20" s="22"/>
      <c r="H20" s="24"/>
      <c r="I20" s="22"/>
      <c r="J20" s="24"/>
      <c r="K20" s="22"/>
      <c r="L20" s="23"/>
      <c r="M20" s="22"/>
      <c r="N20" s="22"/>
      <c r="O20" s="168"/>
      <c r="P20" s="168"/>
      <c r="Q20" s="35"/>
      <c r="R20" s="13"/>
      <c r="S20" s="34"/>
    </row>
    <row r="21" spans="1:19" ht="18.75" customHeight="1" x14ac:dyDescent="0.2">
      <c r="A21" s="6"/>
      <c r="B21" s="27"/>
      <c r="C21" s="27"/>
      <c r="D21" s="27"/>
      <c r="E21" s="52"/>
      <c r="F21" s="56"/>
      <c r="G21" s="22"/>
      <c r="H21" s="28"/>
      <c r="I21" s="27"/>
      <c r="J21" s="28"/>
      <c r="K21" s="27"/>
      <c r="L21" s="29"/>
      <c r="M21" s="27"/>
      <c r="N21" s="27"/>
      <c r="O21" s="169"/>
      <c r="P21" s="169"/>
      <c r="Q21" s="51"/>
      <c r="R21" s="13"/>
      <c r="S21" s="140"/>
    </row>
    <row r="22" spans="1:19" ht="18.75" customHeight="1" x14ac:dyDescent="0.2">
      <c r="A22" s="6"/>
      <c r="B22" s="27"/>
      <c r="C22" s="27"/>
      <c r="D22" s="27"/>
      <c r="E22" s="52"/>
      <c r="F22" s="56"/>
      <c r="G22" s="22"/>
      <c r="H22" s="28"/>
      <c r="I22" s="27"/>
      <c r="J22" s="28"/>
      <c r="K22" s="27"/>
      <c r="L22" s="29"/>
      <c r="M22" s="27"/>
      <c r="N22" s="27"/>
      <c r="O22" s="169"/>
      <c r="P22" s="169"/>
      <c r="Q22" s="51"/>
      <c r="R22" s="13"/>
      <c r="S22" s="140"/>
    </row>
    <row r="23" spans="1:19" ht="18.75" customHeight="1" x14ac:dyDescent="0.2">
      <c r="A23" s="6"/>
      <c r="B23" s="22"/>
      <c r="C23" s="22"/>
      <c r="D23" s="22"/>
      <c r="E23" s="52"/>
      <c r="F23" s="55"/>
      <c r="G23" s="22"/>
      <c r="H23" s="24"/>
      <c r="I23" s="22"/>
      <c r="J23" s="24"/>
      <c r="K23" s="22"/>
      <c r="L23" s="23"/>
      <c r="M23" s="22"/>
      <c r="N23" s="22"/>
      <c r="O23" s="168"/>
      <c r="P23" s="168"/>
      <c r="Q23" s="35"/>
      <c r="R23" s="13"/>
      <c r="S23" s="140"/>
    </row>
    <row r="24" spans="1:19" ht="18.75" customHeight="1" x14ac:dyDescent="0.2">
      <c r="A24" s="6"/>
      <c r="B24" s="22"/>
      <c r="C24" s="22"/>
      <c r="D24" s="22"/>
      <c r="E24" s="52"/>
      <c r="F24" s="55"/>
      <c r="G24" s="22"/>
      <c r="H24" s="24"/>
      <c r="I24" s="22"/>
      <c r="J24" s="24"/>
      <c r="K24" s="22"/>
      <c r="L24" s="23"/>
      <c r="M24" s="22"/>
      <c r="N24" s="22"/>
      <c r="O24" s="168"/>
      <c r="P24" s="168"/>
      <c r="Q24" s="35"/>
      <c r="R24" s="13"/>
      <c r="S24" s="140"/>
    </row>
    <row r="25" spans="1:19" ht="18.75" customHeight="1" x14ac:dyDescent="0.2">
      <c r="A25" s="6"/>
      <c r="B25" s="22"/>
      <c r="C25" s="22"/>
      <c r="D25" s="22"/>
      <c r="E25" s="52"/>
      <c r="F25" s="55"/>
      <c r="G25" s="22"/>
      <c r="H25" s="24"/>
      <c r="I25" s="22"/>
      <c r="J25" s="24"/>
      <c r="K25" s="22"/>
      <c r="L25" s="23"/>
      <c r="M25" s="22"/>
      <c r="N25" s="22"/>
      <c r="O25" s="168"/>
      <c r="P25" s="168"/>
      <c r="Q25" s="35"/>
      <c r="R25" s="13"/>
      <c r="S25" s="140"/>
    </row>
    <row r="26" spans="1:19" ht="18.75" customHeight="1" thickBot="1" x14ac:dyDescent="0.25">
      <c r="A26" s="6"/>
      <c r="B26" s="22"/>
      <c r="C26" s="22"/>
      <c r="D26" s="22"/>
      <c r="E26" s="52"/>
      <c r="F26" s="55"/>
      <c r="G26" s="22"/>
      <c r="H26" s="24"/>
      <c r="I26" s="22"/>
      <c r="J26" s="24"/>
      <c r="K26" s="22"/>
      <c r="L26" s="23"/>
      <c r="M26" s="22"/>
      <c r="N26" s="22"/>
      <c r="O26" s="168"/>
      <c r="P26" s="168"/>
      <c r="Q26" s="35"/>
      <c r="R26" s="13"/>
      <c r="S26" s="140"/>
    </row>
    <row r="27" spans="1:19" ht="18.75" customHeight="1" thickTop="1" x14ac:dyDescent="0.2">
      <c r="A27" s="6"/>
      <c r="B27" s="30" t="s">
        <v>8</v>
      </c>
      <c r="C27" s="31"/>
      <c r="D27" s="31"/>
      <c r="E27" s="31"/>
      <c r="F27" s="57"/>
      <c r="G27" s="31"/>
      <c r="H27" s="31"/>
      <c r="I27" s="31"/>
      <c r="J27" s="31"/>
      <c r="K27" s="31">
        <f>SUM(K14:K26)</f>
        <v>0</v>
      </c>
      <c r="L27" s="32">
        <f>SUM(L14:L26)</f>
        <v>0</v>
      </c>
      <c r="M27" s="33">
        <f>ROUNDDOWN(L27*1000/365,0)</f>
        <v>0</v>
      </c>
      <c r="N27" s="33">
        <f>ROUNDDOWN(M27*0.5%,0)</f>
        <v>0</v>
      </c>
      <c r="O27" s="170"/>
      <c r="P27" s="170"/>
      <c r="Q27" s="31"/>
      <c r="R27" s="13"/>
      <c r="S27" s="140"/>
    </row>
    <row r="28" spans="1:19" ht="18.75" customHeight="1" thickBot="1" x14ac:dyDescent="0.25">
      <c r="A28" s="6"/>
      <c r="B28" s="159"/>
      <c r="C28" s="159"/>
      <c r="D28" s="159"/>
      <c r="E28" s="159"/>
      <c r="F28" s="160"/>
      <c r="G28" s="159"/>
      <c r="H28" s="159"/>
      <c r="I28" s="159"/>
      <c r="J28" s="159"/>
      <c r="K28" s="159"/>
      <c r="L28" s="159"/>
      <c r="M28" s="159"/>
      <c r="N28" s="159"/>
      <c r="O28" s="171"/>
      <c r="P28" s="171"/>
      <c r="Q28" s="159"/>
      <c r="R28" s="13"/>
      <c r="S28" s="140"/>
    </row>
    <row r="29" spans="1:19" ht="18.75" customHeight="1" x14ac:dyDescent="0.2">
      <c r="A29" s="6"/>
      <c r="B29" s="153"/>
      <c r="C29" s="163"/>
      <c r="D29" s="155"/>
      <c r="E29" s="156"/>
      <c r="F29" s="164"/>
      <c r="G29" s="156"/>
      <c r="H29" s="156"/>
      <c r="I29" s="158"/>
      <c r="J29" s="158"/>
      <c r="K29" s="158"/>
      <c r="L29" s="158"/>
      <c r="M29" s="158"/>
      <c r="N29" s="158"/>
      <c r="O29" s="167"/>
      <c r="P29" s="167"/>
      <c r="Q29" s="158"/>
      <c r="R29" s="13"/>
      <c r="S29" s="140"/>
    </row>
    <row r="30" spans="1:19" ht="18.75" customHeight="1" x14ac:dyDescent="0.2">
      <c r="A30" s="6"/>
      <c r="B30" s="147"/>
      <c r="C30" s="147"/>
      <c r="D30" s="147"/>
      <c r="E30" s="147"/>
      <c r="F30" s="148"/>
      <c r="G30" s="147"/>
      <c r="H30" s="59"/>
      <c r="I30" s="22"/>
      <c r="J30" s="24"/>
      <c r="K30" s="22"/>
      <c r="L30" s="23"/>
      <c r="M30" s="22"/>
      <c r="N30" s="22"/>
      <c r="O30" s="168"/>
      <c r="P30" s="168"/>
      <c r="Q30" s="35"/>
      <c r="R30" s="13"/>
      <c r="S30" s="34"/>
    </row>
    <row r="31" spans="1:19" ht="18.75" customHeight="1" x14ac:dyDescent="0.2">
      <c r="A31" s="6"/>
      <c r="B31" s="22"/>
      <c r="C31" s="22"/>
      <c r="D31" s="22"/>
      <c r="E31" s="22"/>
      <c r="F31" s="55"/>
      <c r="G31" s="22"/>
      <c r="H31" s="24"/>
      <c r="I31" s="22"/>
      <c r="J31" s="24"/>
      <c r="K31" s="22"/>
      <c r="L31" s="23"/>
      <c r="M31" s="22"/>
      <c r="N31" s="22"/>
      <c r="O31" s="168"/>
      <c r="P31" s="168"/>
      <c r="Q31" s="35"/>
      <c r="R31" s="13"/>
      <c r="S31" s="34"/>
    </row>
    <row r="32" spans="1:19" ht="18.75" customHeight="1" x14ac:dyDescent="0.2">
      <c r="A32" s="6"/>
      <c r="B32" s="22"/>
      <c r="C32" s="22"/>
      <c r="D32" s="22"/>
      <c r="E32" s="22"/>
      <c r="F32" s="55"/>
      <c r="G32" s="22"/>
      <c r="H32" s="24"/>
      <c r="I32" s="22"/>
      <c r="J32" s="24"/>
      <c r="K32" s="22"/>
      <c r="L32" s="23"/>
      <c r="M32" s="22"/>
      <c r="N32" s="22"/>
      <c r="O32" s="168"/>
      <c r="P32" s="168"/>
      <c r="Q32" s="35"/>
      <c r="R32" s="13"/>
      <c r="S32" s="34"/>
    </row>
    <row r="33" spans="1:19" ht="18.75" customHeight="1" x14ac:dyDescent="0.2">
      <c r="A33" s="6"/>
      <c r="B33" s="22"/>
      <c r="C33" s="22"/>
      <c r="D33" s="22"/>
      <c r="E33" s="22"/>
      <c r="F33" s="55"/>
      <c r="G33" s="22"/>
      <c r="H33" s="24"/>
      <c r="I33" s="22"/>
      <c r="J33" s="24"/>
      <c r="K33" s="22"/>
      <c r="L33" s="23"/>
      <c r="M33" s="22"/>
      <c r="N33" s="22"/>
      <c r="O33" s="168"/>
      <c r="P33" s="168"/>
      <c r="Q33" s="35"/>
      <c r="R33" s="13"/>
      <c r="S33" s="34"/>
    </row>
    <row r="34" spans="1:19" ht="18.75" customHeight="1" x14ac:dyDescent="0.2">
      <c r="A34" s="6"/>
      <c r="B34" s="22"/>
      <c r="C34" s="22"/>
      <c r="D34" s="22"/>
      <c r="E34" s="22"/>
      <c r="F34" s="55"/>
      <c r="G34" s="22"/>
      <c r="H34" s="24"/>
      <c r="I34" s="22"/>
      <c r="J34" s="24"/>
      <c r="K34" s="22"/>
      <c r="L34" s="23"/>
      <c r="M34" s="22"/>
      <c r="N34" s="22"/>
      <c r="O34" s="168"/>
      <c r="P34" s="168"/>
      <c r="Q34" s="35"/>
      <c r="R34" s="13"/>
      <c r="S34" s="34"/>
    </row>
    <row r="35" spans="1:19" ht="18.75" customHeight="1" x14ac:dyDescent="0.2">
      <c r="A35" s="6"/>
      <c r="B35" s="22"/>
      <c r="C35" s="22"/>
      <c r="D35" s="22"/>
      <c r="E35" s="22"/>
      <c r="F35" s="55"/>
      <c r="G35" s="22"/>
      <c r="H35" s="24"/>
      <c r="I35" s="22"/>
      <c r="J35" s="24"/>
      <c r="K35" s="22"/>
      <c r="L35" s="23"/>
      <c r="M35" s="22"/>
      <c r="N35" s="22"/>
      <c r="O35" s="168"/>
      <c r="P35" s="168"/>
      <c r="Q35" s="35"/>
      <c r="R35" s="13"/>
      <c r="S35" s="34"/>
    </row>
    <row r="36" spans="1:19" ht="18.75" customHeight="1" x14ac:dyDescent="0.2">
      <c r="A36" s="6"/>
      <c r="B36" s="22"/>
      <c r="C36" s="22"/>
      <c r="D36" s="22"/>
      <c r="E36" s="22"/>
      <c r="F36" s="55"/>
      <c r="G36" s="22"/>
      <c r="H36" s="28"/>
      <c r="I36" s="27"/>
      <c r="J36" s="28"/>
      <c r="K36" s="27"/>
      <c r="L36" s="29"/>
      <c r="M36" s="27"/>
      <c r="N36" s="27"/>
      <c r="O36" s="169"/>
      <c r="P36" s="169"/>
      <c r="Q36" s="51"/>
      <c r="R36" s="13"/>
      <c r="S36" s="140"/>
    </row>
    <row r="37" spans="1:19" ht="18.75" customHeight="1" x14ac:dyDescent="0.2">
      <c r="A37" s="6"/>
      <c r="B37" s="22"/>
      <c r="C37" s="22"/>
      <c r="D37" s="22"/>
      <c r="E37" s="22"/>
      <c r="F37" s="55"/>
      <c r="G37" s="22"/>
      <c r="H37" s="28"/>
      <c r="I37" s="27"/>
      <c r="J37" s="28"/>
      <c r="K37" s="27"/>
      <c r="L37" s="29"/>
      <c r="M37" s="27"/>
      <c r="N37" s="27"/>
      <c r="O37" s="169"/>
      <c r="P37" s="169"/>
      <c r="Q37" s="51"/>
      <c r="R37" s="13"/>
      <c r="S37" s="140"/>
    </row>
    <row r="38" spans="1:19" ht="18.75" customHeight="1" x14ac:dyDescent="0.2">
      <c r="A38" s="6"/>
      <c r="B38" s="22"/>
      <c r="C38" s="22"/>
      <c r="D38" s="22"/>
      <c r="E38" s="22"/>
      <c r="F38" s="55"/>
      <c r="G38" s="22"/>
      <c r="H38" s="24"/>
      <c r="I38" s="22"/>
      <c r="J38" s="24"/>
      <c r="K38" s="22"/>
      <c r="L38" s="23"/>
      <c r="M38" s="22"/>
      <c r="N38" s="22"/>
      <c r="O38" s="168"/>
      <c r="P38" s="168"/>
      <c r="Q38" s="35"/>
      <c r="R38" s="13"/>
      <c r="S38" s="140"/>
    </row>
    <row r="39" spans="1:19" ht="18.75" customHeight="1" x14ac:dyDescent="0.2">
      <c r="A39" s="6"/>
      <c r="B39" s="22"/>
      <c r="C39" s="22"/>
      <c r="D39" s="22"/>
      <c r="E39" s="22"/>
      <c r="F39" s="55"/>
      <c r="G39" s="22"/>
      <c r="H39" s="24"/>
      <c r="I39" s="22"/>
      <c r="J39" s="24"/>
      <c r="K39" s="22"/>
      <c r="L39" s="23"/>
      <c r="M39" s="22"/>
      <c r="N39" s="22"/>
      <c r="O39" s="168"/>
      <c r="P39" s="168"/>
      <c r="Q39" s="35"/>
      <c r="R39" s="13"/>
      <c r="S39" s="140"/>
    </row>
    <row r="40" spans="1:19" ht="18.75" customHeight="1" x14ac:dyDescent="0.2">
      <c r="A40" s="6"/>
      <c r="B40" s="22"/>
      <c r="C40" s="22"/>
      <c r="D40" s="22"/>
      <c r="E40" s="22"/>
      <c r="F40" s="55"/>
      <c r="G40" s="22"/>
      <c r="H40" s="24"/>
      <c r="I40" s="22"/>
      <c r="J40" s="24"/>
      <c r="K40" s="22"/>
      <c r="L40" s="23"/>
      <c r="M40" s="22"/>
      <c r="N40" s="22"/>
      <c r="O40" s="168"/>
      <c r="P40" s="168"/>
      <c r="Q40" s="35"/>
      <c r="R40" s="13"/>
      <c r="S40" s="140"/>
    </row>
    <row r="41" spans="1:19" ht="18.75" customHeight="1" thickBot="1" x14ac:dyDescent="0.25">
      <c r="A41" s="6"/>
      <c r="B41" s="22"/>
      <c r="C41" s="22"/>
      <c r="D41" s="22"/>
      <c r="E41" s="22"/>
      <c r="F41" s="55"/>
      <c r="G41" s="22"/>
      <c r="H41" s="24"/>
      <c r="I41" s="22"/>
      <c r="J41" s="24"/>
      <c r="K41" s="22"/>
      <c r="L41" s="23"/>
      <c r="M41" s="22"/>
      <c r="N41" s="22"/>
      <c r="O41" s="168"/>
      <c r="P41" s="168"/>
      <c r="Q41" s="35"/>
      <c r="R41" s="13"/>
      <c r="S41" s="140"/>
    </row>
    <row r="42" spans="1:19" ht="18.75" customHeight="1" thickTop="1" x14ac:dyDescent="0.2">
      <c r="A42" s="6"/>
      <c r="B42" s="30" t="s">
        <v>8</v>
      </c>
      <c r="C42" s="31"/>
      <c r="D42" s="31"/>
      <c r="E42" s="31"/>
      <c r="F42" s="57"/>
      <c r="G42" s="31"/>
      <c r="H42" s="31"/>
      <c r="I42" s="31"/>
      <c r="J42" s="31"/>
      <c r="K42" s="31">
        <f>SUM(K29:K41)</f>
        <v>0</v>
      </c>
      <c r="L42" s="32">
        <f>SUM(L29:L41)</f>
        <v>0</v>
      </c>
      <c r="M42" s="33">
        <f>ROUNDDOWN(L42*1000/365,0)</f>
        <v>0</v>
      </c>
      <c r="N42" s="33">
        <f>ROUNDDOWN(M42*0.5%,0)</f>
        <v>0</v>
      </c>
      <c r="O42" s="170"/>
      <c r="P42" s="170"/>
      <c r="Q42" s="31"/>
      <c r="R42" s="13"/>
      <c r="S42" s="140"/>
    </row>
    <row r="43" spans="1:19" ht="18.75" customHeight="1" thickBot="1" x14ac:dyDescent="0.25">
      <c r="A43" s="6"/>
      <c r="B43" s="159"/>
      <c r="C43" s="159"/>
      <c r="D43" s="159"/>
      <c r="E43" s="159"/>
      <c r="F43" s="160"/>
      <c r="G43" s="159"/>
      <c r="H43" s="159"/>
      <c r="I43" s="159"/>
      <c r="J43" s="159"/>
      <c r="K43" s="159"/>
      <c r="L43" s="159"/>
      <c r="M43" s="159"/>
      <c r="N43" s="159"/>
      <c r="O43" s="171"/>
      <c r="P43" s="171"/>
      <c r="Q43" s="159"/>
      <c r="R43" s="13"/>
      <c r="S43" s="140"/>
    </row>
    <row r="44" spans="1:19" ht="18.75" customHeight="1" x14ac:dyDescent="0.2">
      <c r="A44" s="6"/>
      <c r="B44" s="149"/>
      <c r="C44" s="161"/>
      <c r="D44" s="150"/>
      <c r="E44" s="151"/>
      <c r="F44" s="162"/>
      <c r="G44" s="151"/>
      <c r="H44" s="151"/>
      <c r="I44" s="152"/>
      <c r="J44" s="152"/>
      <c r="K44" s="152"/>
      <c r="L44" s="152"/>
      <c r="M44" s="152"/>
      <c r="N44" s="152"/>
      <c r="O44" s="172"/>
      <c r="P44" s="172"/>
      <c r="Q44" s="152"/>
      <c r="R44" s="13"/>
      <c r="S44" s="140"/>
    </row>
    <row r="45" spans="1:19" ht="18.75" customHeight="1" x14ac:dyDescent="0.2">
      <c r="A45" s="6"/>
      <c r="B45" s="147"/>
      <c r="C45" s="147"/>
      <c r="D45" s="147"/>
      <c r="E45" s="147"/>
      <c r="F45" s="148"/>
      <c r="G45" s="147"/>
      <c r="H45" s="59"/>
      <c r="I45" s="22"/>
      <c r="J45" s="24"/>
      <c r="K45" s="22"/>
      <c r="L45" s="23"/>
      <c r="M45" s="22"/>
      <c r="N45" s="22"/>
      <c r="O45" s="168"/>
      <c r="P45" s="168"/>
      <c r="Q45" s="35"/>
      <c r="R45" s="13"/>
      <c r="S45" s="34"/>
    </row>
    <row r="46" spans="1:19" ht="18.75" customHeight="1" x14ac:dyDescent="0.2">
      <c r="A46" s="6"/>
      <c r="B46" s="22"/>
      <c r="C46" s="22"/>
      <c r="D46" s="22"/>
      <c r="E46" s="52"/>
      <c r="F46" s="55"/>
      <c r="G46" s="22"/>
      <c r="H46" s="24"/>
      <c r="I46" s="22"/>
      <c r="J46" s="24"/>
      <c r="K46" s="22"/>
      <c r="L46" s="23"/>
      <c r="M46" s="22"/>
      <c r="N46" s="22"/>
      <c r="O46" s="168"/>
      <c r="P46" s="168"/>
      <c r="Q46" s="35"/>
      <c r="R46" s="13"/>
      <c r="S46" s="34"/>
    </row>
    <row r="47" spans="1:19" ht="18.75" customHeight="1" x14ac:dyDescent="0.2">
      <c r="A47" s="6"/>
      <c r="B47" s="22"/>
      <c r="C47" s="22"/>
      <c r="D47" s="22"/>
      <c r="E47" s="52"/>
      <c r="F47" s="55"/>
      <c r="G47" s="22"/>
      <c r="H47" s="24"/>
      <c r="I47" s="22"/>
      <c r="J47" s="24"/>
      <c r="K47" s="22"/>
      <c r="L47" s="23"/>
      <c r="M47" s="22"/>
      <c r="N47" s="22"/>
      <c r="O47" s="168"/>
      <c r="P47" s="168"/>
      <c r="Q47" s="35"/>
      <c r="R47" s="13"/>
      <c r="S47" s="34"/>
    </row>
    <row r="48" spans="1:19" ht="18.75" customHeight="1" x14ac:dyDescent="0.2">
      <c r="A48" s="6"/>
      <c r="B48" s="22"/>
      <c r="C48" s="22"/>
      <c r="D48" s="22"/>
      <c r="E48" s="22"/>
      <c r="F48" s="55"/>
      <c r="G48" s="22"/>
      <c r="H48" s="24"/>
      <c r="I48" s="22"/>
      <c r="J48" s="24"/>
      <c r="K48" s="22"/>
      <c r="L48" s="23"/>
      <c r="M48" s="22"/>
      <c r="N48" s="22"/>
      <c r="O48" s="168"/>
      <c r="P48" s="168"/>
      <c r="Q48" s="35"/>
      <c r="R48" s="13"/>
      <c r="S48" s="34"/>
    </row>
    <row r="49" spans="1:19" ht="18.75" customHeight="1" x14ac:dyDescent="0.2">
      <c r="A49" s="6"/>
      <c r="B49" s="22"/>
      <c r="C49" s="22"/>
      <c r="D49" s="22"/>
      <c r="E49" s="22"/>
      <c r="F49" s="55"/>
      <c r="G49" s="22"/>
      <c r="H49" s="24"/>
      <c r="I49" s="22"/>
      <c r="J49" s="24"/>
      <c r="K49" s="22"/>
      <c r="L49" s="23"/>
      <c r="M49" s="22"/>
      <c r="N49" s="22"/>
      <c r="O49" s="168"/>
      <c r="P49" s="168"/>
      <c r="Q49" s="35"/>
      <c r="R49" s="13"/>
      <c r="S49" s="34"/>
    </row>
    <row r="50" spans="1:19" ht="18.75" customHeight="1" x14ac:dyDescent="0.2">
      <c r="A50" s="6"/>
      <c r="B50" s="22"/>
      <c r="C50" s="22"/>
      <c r="D50" s="22"/>
      <c r="E50" s="22"/>
      <c r="F50" s="55"/>
      <c r="G50" s="22"/>
      <c r="H50" s="24"/>
      <c r="I50" s="22"/>
      <c r="J50" s="24"/>
      <c r="K50" s="22"/>
      <c r="L50" s="23"/>
      <c r="M50" s="22"/>
      <c r="N50" s="22"/>
      <c r="O50" s="168"/>
      <c r="P50" s="168"/>
      <c r="Q50" s="35"/>
      <c r="R50" s="13"/>
      <c r="S50" s="34"/>
    </row>
    <row r="51" spans="1:19" ht="18.75" customHeight="1" x14ac:dyDescent="0.2">
      <c r="A51" s="6"/>
      <c r="B51" s="27"/>
      <c r="C51" s="27"/>
      <c r="D51" s="27"/>
      <c r="E51" s="27"/>
      <c r="F51" s="56"/>
      <c r="G51" s="22"/>
      <c r="H51" s="28"/>
      <c r="I51" s="27"/>
      <c r="J51" s="28"/>
      <c r="K51" s="27"/>
      <c r="L51" s="29"/>
      <c r="M51" s="27"/>
      <c r="N51" s="27"/>
      <c r="O51" s="169"/>
      <c r="P51" s="169"/>
      <c r="Q51" s="51"/>
      <c r="R51" s="13"/>
      <c r="S51" s="140"/>
    </row>
    <row r="52" spans="1:19" ht="18.75" customHeight="1" x14ac:dyDescent="0.2">
      <c r="A52" s="6"/>
      <c r="B52" s="27"/>
      <c r="C52" s="27"/>
      <c r="D52" s="27"/>
      <c r="E52" s="27"/>
      <c r="F52" s="56"/>
      <c r="G52" s="22"/>
      <c r="H52" s="28"/>
      <c r="I52" s="27"/>
      <c r="J52" s="28"/>
      <c r="K52" s="27"/>
      <c r="L52" s="29"/>
      <c r="M52" s="27"/>
      <c r="N52" s="27"/>
      <c r="O52" s="169"/>
      <c r="P52" s="169"/>
      <c r="Q52" s="51"/>
      <c r="R52" s="13"/>
      <c r="S52" s="140"/>
    </row>
    <row r="53" spans="1:19" ht="18.75" customHeight="1" x14ac:dyDescent="0.2">
      <c r="A53" s="6"/>
      <c r="B53" s="22"/>
      <c r="C53" s="22"/>
      <c r="D53" s="22"/>
      <c r="E53" s="22"/>
      <c r="F53" s="55"/>
      <c r="G53" s="22"/>
      <c r="H53" s="24"/>
      <c r="I53" s="22"/>
      <c r="J53" s="24"/>
      <c r="K53" s="22"/>
      <c r="L53" s="23"/>
      <c r="M53" s="22"/>
      <c r="N53" s="22"/>
      <c r="O53" s="168"/>
      <c r="P53" s="168"/>
      <c r="Q53" s="35"/>
      <c r="R53" s="13"/>
      <c r="S53" s="140"/>
    </row>
    <row r="54" spans="1:19" ht="18.75" customHeight="1" x14ac:dyDescent="0.2">
      <c r="A54" s="6"/>
      <c r="B54" s="22"/>
      <c r="C54" s="22"/>
      <c r="D54" s="22"/>
      <c r="E54" s="22"/>
      <c r="F54" s="55"/>
      <c r="G54" s="22"/>
      <c r="H54" s="24"/>
      <c r="I54" s="22"/>
      <c r="J54" s="24"/>
      <c r="K54" s="22"/>
      <c r="L54" s="23"/>
      <c r="M54" s="22"/>
      <c r="N54" s="22"/>
      <c r="O54" s="168"/>
      <c r="P54" s="168"/>
      <c r="Q54" s="35"/>
      <c r="R54" s="13"/>
      <c r="S54" s="140"/>
    </row>
    <row r="55" spans="1:19" ht="18.75" customHeight="1" x14ac:dyDescent="0.2">
      <c r="A55" s="6"/>
      <c r="B55" s="22"/>
      <c r="C55" s="22"/>
      <c r="D55" s="22"/>
      <c r="E55" s="22"/>
      <c r="F55" s="55"/>
      <c r="G55" s="22"/>
      <c r="H55" s="24"/>
      <c r="I55" s="22"/>
      <c r="J55" s="24"/>
      <c r="K55" s="22"/>
      <c r="L55" s="23"/>
      <c r="M55" s="22"/>
      <c r="N55" s="22"/>
      <c r="O55" s="168"/>
      <c r="P55" s="168"/>
      <c r="Q55" s="35"/>
      <c r="R55" s="13"/>
      <c r="S55" s="140"/>
    </row>
    <row r="56" spans="1:19" ht="18.75" customHeight="1" thickBot="1" x14ac:dyDescent="0.25">
      <c r="A56" s="6"/>
      <c r="B56" s="22"/>
      <c r="C56" s="22"/>
      <c r="D56" s="22"/>
      <c r="E56" s="22"/>
      <c r="F56" s="55"/>
      <c r="G56" s="22"/>
      <c r="H56" s="24"/>
      <c r="I56" s="22"/>
      <c r="J56" s="24"/>
      <c r="K56" s="22"/>
      <c r="L56" s="23"/>
      <c r="M56" s="22"/>
      <c r="N56" s="22"/>
      <c r="O56" s="168"/>
      <c r="P56" s="168"/>
      <c r="Q56" s="35"/>
      <c r="R56" s="13"/>
      <c r="S56" s="140"/>
    </row>
    <row r="57" spans="1:19" ht="18.75" customHeight="1" thickTop="1" x14ac:dyDescent="0.2">
      <c r="A57" s="6"/>
      <c r="B57" s="30" t="s">
        <v>8</v>
      </c>
      <c r="C57" s="31"/>
      <c r="D57" s="31"/>
      <c r="E57" s="31"/>
      <c r="F57" s="57"/>
      <c r="G57" s="31"/>
      <c r="H57" s="31"/>
      <c r="I57" s="31"/>
      <c r="J57" s="31"/>
      <c r="K57" s="31">
        <f>SUM(K44:K56)</f>
        <v>0</v>
      </c>
      <c r="L57" s="32">
        <f>SUM(L44:L56)</f>
        <v>0</v>
      </c>
      <c r="M57" s="33">
        <f>ROUNDDOWN(L57*1000/365,0)</f>
        <v>0</v>
      </c>
      <c r="N57" s="33">
        <f>ROUNDDOWN(M57*0.5%,0)</f>
        <v>0</v>
      </c>
      <c r="O57" s="170"/>
      <c r="P57" s="170"/>
      <c r="Q57" s="31"/>
      <c r="R57" s="13"/>
      <c r="S57" s="140"/>
    </row>
    <row r="58" spans="1:19" ht="18.75" customHeight="1" thickBot="1" x14ac:dyDescent="0.25">
      <c r="A58" s="6"/>
      <c r="B58" s="25"/>
      <c r="C58" s="36"/>
      <c r="D58" s="36"/>
      <c r="E58" s="36"/>
      <c r="F58" s="58"/>
      <c r="G58" s="36"/>
      <c r="H58" s="36"/>
      <c r="I58" s="36"/>
      <c r="J58" s="36"/>
      <c r="K58" s="36"/>
      <c r="L58" s="37"/>
      <c r="M58" s="38"/>
      <c r="N58" s="38"/>
      <c r="O58" s="173"/>
      <c r="P58" s="173"/>
      <c r="Q58" s="36"/>
      <c r="R58" s="13"/>
      <c r="S58" s="140"/>
    </row>
    <row r="59" spans="1:19" ht="18.75" customHeight="1" thickBot="1" x14ac:dyDescent="0.25">
      <c r="A59" s="6"/>
      <c r="B59" s="39" t="s">
        <v>11</v>
      </c>
      <c r="C59" s="40"/>
      <c r="D59" s="40"/>
      <c r="E59" s="40"/>
      <c r="F59" s="40"/>
      <c r="G59" s="40"/>
      <c r="H59" s="40"/>
      <c r="I59" s="40"/>
      <c r="J59" s="40"/>
      <c r="K59" s="40"/>
      <c r="L59" s="40"/>
      <c r="M59" s="40"/>
      <c r="N59" s="42">
        <f>SUM(N14:N58)</f>
        <v>0</v>
      </c>
      <c r="O59" s="40"/>
      <c r="P59" s="40"/>
      <c r="Q59" s="41"/>
      <c r="R59" s="13"/>
      <c r="S59" s="140"/>
    </row>
    <row r="60" spans="1:19" ht="9" customHeight="1" x14ac:dyDescent="0.2">
      <c r="A60" s="6"/>
      <c r="B60" s="186"/>
      <c r="C60" s="186"/>
      <c r="D60" s="186"/>
      <c r="E60" s="186"/>
      <c r="F60" s="186"/>
      <c r="G60" s="186"/>
      <c r="H60" s="186"/>
      <c r="I60" s="186"/>
      <c r="J60" s="186"/>
      <c r="K60" s="186"/>
      <c r="L60" s="186"/>
      <c r="M60" s="186"/>
      <c r="N60" s="186"/>
      <c r="O60" s="186"/>
      <c r="P60" s="143"/>
      <c r="Q60" s="143"/>
      <c r="R60" s="13"/>
      <c r="S60" s="140"/>
    </row>
    <row r="61" spans="1:19" x14ac:dyDescent="0.2">
      <c r="A61" s="6"/>
      <c r="B61" s="187" t="s">
        <v>20</v>
      </c>
      <c r="C61" s="187"/>
      <c r="D61" s="187"/>
      <c r="E61" s="187"/>
      <c r="F61" s="187"/>
      <c r="G61" s="187"/>
      <c r="H61" s="187"/>
      <c r="I61" s="187"/>
      <c r="J61" s="187"/>
      <c r="K61" s="187"/>
      <c r="L61" s="187"/>
      <c r="M61" s="187"/>
      <c r="N61" s="187"/>
      <c r="O61" s="187"/>
      <c r="P61" s="144"/>
      <c r="Q61" s="144"/>
      <c r="R61" s="18"/>
      <c r="S61" s="138"/>
    </row>
    <row r="62" spans="1:19" x14ac:dyDescent="0.2">
      <c r="A62" s="6"/>
      <c r="B62" s="187" t="s">
        <v>21</v>
      </c>
      <c r="C62" s="187"/>
      <c r="D62" s="187"/>
      <c r="E62" s="187"/>
      <c r="F62" s="187"/>
      <c r="G62" s="187"/>
      <c r="H62" s="187"/>
      <c r="I62" s="187"/>
      <c r="J62" s="187"/>
      <c r="K62" s="187"/>
      <c r="L62" s="187"/>
      <c r="M62" s="187"/>
      <c r="N62" s="187"/>
      <c r="O62" s="187"/>
      <c r="P62" s="144"/>
      <c r="Q62" s="144"/>
      <c r="R62" s="18"/>
      <c r="S62" s="138"/>
    </row>
    <row r="63" spans="1:19" ht="6" customHeight="1" x14ac:dyDescent="0.2">
      <c r="A63" s="19"/>
      <c r="B63" s="14"/>
      <c r="C63" s="14"/>
      <c r="D63" s="14"/>
      <c r="E63" s="14"/>
      <c r="F63" s="14"/>
      <c r="G63" s="14"/>
      <c r="H63" s="14"/>
      <c r="I63" s="14"/>
      <c r="J63" s="14"/>
      <c r="K63" s="14"/>
      <c r="L63" s="14"/>
      <c r="M63" s="14"/>
      <c r="N63" s="14"/>
      <c r="O63" s="14"/>
      <c r="P63" s="14"/>
      <c r="Q63" s="14"/>
      <c r="R63" s="20"/>
      <c r="S63" s="7"/>
    </row>
  </sheetData>
  <mergeCells count="36">
    <mergeCell ref="M7:M10"/>
    <mergeCell ref="N7:N10"/>
    <mergeCell ref="P12:P13"/>
    <mergeCell ref="Q12:Q13"/>
    <mergeCell ref="O7:Q10"/>
    <mergeCell ref="N12:N13"/>
    <mergeCell ref="O12:O13"/>
    <mergeCell ref="B60:O60"/>
    <mergeCell ref="B61:O61"/>
    <mergeCell ref="B62:O62"/>
    <mergeCell ref="H12:H13"/>
    <mergeCell ref="I12:I13"/>
    <mergeCell ref="J12:J13"/>
    <mergeCell ref="K12:K13"/>
    <mergeCell ref="L12:L13"/>
    <mergeCell ref="M12:M13"/>
    <mergeCell ref="B12:B13"/>
    <mergeCell ref="C12:C13"/>
    <mergeCell ref="D12:D13"/>
    <mergeCell ref="E12:E13"/>
    <mergeCell ref="F12:F13"/>
    <mergeCell ref="G12:G13"/>
    <mergeCell ref="A4:L4"/>
    <mergeCell ref="B7:B10"/>
    <mergeCell ref="C7:C10"/>
    <mergeCell ref="D7:D10"/>
    <mergeCell ref="E7:E10"/>
    <mergeCell ref="F7:F10"/>
    <mergeCell ref="G7:G10"/>
    <mergeCell ref="H7:H10"/>
    <mergeCell ref="I7:I10"/>
    <mergeCell ref="B5:C5"/>
    <mergeCell ref="E5:G5"/>
    <mergeCell ref="J7:J10"/>
    <mergeCell ref="K7:K10"/>
    <mergeCell ref="L7:L10"/>
  </mergeCells>
  <phoneticPr fontId="2"/>
  <printOptions horizontalCentered="1" verticalCentered="1"/>
  <pageMargins left="0.70866141732283472" right="0.70866141732283472" top="0.74803149606299213" bottom="0.74803149606299213" header="0.31496062992125984" footer="0.31496062992125984"/>
  <pageSetup paperSize="9" scale="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S60"/>
  <sheetViews>
    <sheetView topLeftCell="A19" workbookViewId="0">
      <selection activeCell="N39" sqref="N39"/>
    </sheetView>
  </sheetViews>
  <sheetFormatPr defaultRowHeight="13.2" x14ac:dyDescent="0.2"/>
  <cols>
    <col min="1" max="1" width="2" customWidth="1"/>
    <col min="2" max="2" width="7.77734375" customWidth="1"/>
    <col min="3" max="3" width="7.6640625" customWidth="1"/>
    <col min="4" max="4" width="8.5546875" customWidth="1"/>
    <col min="5" max="5" width="5.44140625" customWidth="1"/>
    <col min="6" max="6" width="7.6640625" customWidth="1"/>
    <col min="7" max="7" width="6.6640625" customWidth="1"/>
    <col min="8" max="9" width="7.33203125" customWidth="1"/>
    <col min="10" max="10" width="9.44140625" customWidth="1"/>
    <col min="11" max="11" width="4.77734375" customWidth="1"/>
    <col min="12" max="12" width="10.88671875" customWidth="1"/>
    <col min="13" max="13" width="8.6640625" customWidth="1"/>
    <col min="14" max="14" width="8.88671875" customWidth="1"/>
    <col min="15" max="16" width="10.6640625" bestFit="1" customWidth="1"/>
    <col min="17" max="17" width="4.88671875" customWidth="1"/>
    <col min="18" max="18" width="2.44140625" customWidth="1"/>
    <col min="19" max="19" width="7.77734375" customWidth="1"/>
  </cols>
  <sheetData>
    <row r="1" spans="1:19" ht="19.2" x14ac:dyDescent="0.2">
      <c r="O1" s="201" t="s">
        <v>9</v>
      </c>
      <c r="P1" s="201"/>
    </row>
    <row r="2" spans="1:19" ht="19.2" x14ac:dyDescent="0.2">
      <c r="A2" s="16" t="s">
        <v>78</v>
      </c>
      <c r="O2" s="146"/>
      <c r="P2" s="146"/>
    </row>
    <row r="3" spans="1:19" ht="16.2" x14ac:dyDescent="0.2">
      <c r="A3" s="16" t="s">
        <v>79</v>
      </c>
      <c r="B3" s="16"/>
      <c r="C3" s="16"/>
      <c r="D3" s="16"/>
      <c r="E3" s="16"/>
      <c r="F3" s="16"/>
      <c r="G3" s="16"/>
      <c r="H3" s="16"/>
      <c r="I3" s="16"/>
      <c r="J3" s="16"/>
      <c r="K3" s="16"/>
      <c r="L3" s="16"/>
      <c r="M3" s="16"/>
      <c r="N3" s="16"/>
      <c r="O3" s="16"/>
      <c r="P3" s="17"/>
    </row>
    <row r="4" spans="1:19" ht="9" customHeight="1" x14ac:dyDescent="0.2">
      <c r="A4" s="16"/>
      <c r="B4" s="16"/>
      <c r="C4" s="16"/>
      <c r="D4" s="16"/>
      <c r="E4" s="16"/>
      <c r="F4" s="16"/>
      <c r="G4" s="16"/>
      <c r="H4" s="16"/>
      <c r="I4" s="16"/>
      <c r="J4" s="16"/>
      <c r="K4" s="16"/>
      <c r="L4" s="16"/>
      <c r="M4" s="16"/>
      <c r="N4" s="16"/>
      <c r="O4" s="16"/>
      <c r="P4" s="17"/>
    </row>
    <row r="5" spans="1:19" ht="18.600000000000001" customHeight="1" x14ac:dyDescent="0.2">
      <c r="A5" s="15"/>
      <c r="B5" s="15" t="s">
        <v>68</v>
      </c>
      <c r="C5" s="15"/>
      <c r="D5" s="15"/>
      <c r="E5" s="15"/>
      <c r="F5" s="15"/>
      <c r="G5" s="15"/>
      <c r="H5" s="15"/>
      <c r="I5" s="15"/>
      <c r="J5" s="15"/>
      <c r="K5" s="15"/>
      <c r="L5" s="15"/>
      <c r="M5" s="15"/>
      <c r="N5" s="15"/>
      <c r="O5" s="15"/>
      <c r="P5" s="21"/>
    </row>
    <row r="6" spans="1:19" ht="18.600000000000001" customHeight="1" x14ac:dyDescent="0.2">
      <c r="A6" s="15"/>
      <c r="B6" s="15" t="s">
        <v>67</v>
      </c>
      <c r="C6" s="15"/>
      <c r="D6" s="15"/>
      <c r="E6" s="15"/>
      <c r="F6" s="15"/>
      <c r="G6" s="15"/>
      <c r="H6" s="15"/>
      <c r="I6" s="15"/>
      <c r="J6" s="15"/>
      <c r="K6" s="15"/>
      <c r="L6" s="15"/>
      <c r="M6" s="15"/>
      <c r="N6" s="15"/>
      <c r="O6" s="15"/>
      <c r="P6" s="21"/>
    </row>
    <row r="7" spans="1:19" ht="18.600000000000001" customHeight="1" x14ac:dyDescent="0.2">
      <c r="A7" s="15"/>
      <c r="B7" s="15" t="s">
        <v>69</v>
      </c>
      <c r="C7" s="15"/>
      <c r="D7" s="15"/>
      <c r="E7" s="15"/>
      <c r="F7" s="15"/>
      <c r="G7" s="15"/>
      <c r="H7" s="15"/>
      <c r="I7" s="15"/>
      <c r="J7" s="15"/>
      <c r="K7" s="15"/>
      <c r="L7" s="15"/>
      <c r="M7" s="15"/>
      <c r="N7" s="15"/>
      <c r="O7" s="15"/>
      <c r="P7" s="21"/>
    </row>
    <row r="8" spans="1:19" ht="18.600000000000001" customHeight="1" x14ac:dyDescent="0.2">
      <c r="B8" s="15" t="s">
        <v>82</v>
      </c>
    </row>
    <row r="9" spans="1:19" ht="18.600000000000001" customHeight="1" x14ac:dyDescent="0.2">
      <c r="B9" s="142" t="s">
        <v>83</v>
      </c>
    </row>
    <row r="10" spans="1:19" ht="18.600000000000001" customHeight="1" x14ac:dyDescent="0.2">
      <c r="B10" s="142" t="s">
        <v>84</v>
      </c>
    </row>
    <row r="13" spans="1:19" ht="15.75" customHeight="1" x14ac:dyDescent="0.2">
      <c r="A13" s="26" t="s">
        <v>80</v>
      </c>
      <c r="B13" s="26"/>
      <c r="C13" s="26"/>
    </row>
    <row r="14" spans="1:19" ht="6.6" customHeight="1" x14ac:dyDescent="0.2">
      <c r="A14" s="26"/>
      <c r="B14" s="26"/>
      <c r="C14" s="26"/>
    </row>
    <row r="15" spans="1:19" ht="11.25" customHeight="1" x14ac:dyDescent="0.2">
      <c r="A15" s="44"/>
      <c r="B15" s="45"/>
      <c r="C15" s="45"/>
      <c r="D15" s="4"/>
      <c r="E15" s="4"/>
      <c r="F15" s="4"/>
      <c r="G15" s="4"/>
      <c r="H15" s="4"/>
      <c r="I15" s="4"/>
      <c r="J15" s="4"/>
      <c r="K15" s="4"/>
      <c r="L15" s="4"/>
      <c r="M15" s="4"/>
      <c r="N15" s="4"/>
      <c r="O15" s="4"/>
      <c r="P15" s="4"/>
      <c r="Q15" s="4"/>
      <c r="R15" s="5"/>
    </row>
    <row r="16" spans="1:19" ht="21.75" customHeight="1" x14ac:dyDescent="0.2">
      <c r="A16" s="179" t="s">
        <v>74</v>
      </c>
      <c r="B16" s="180"/>
      <c r="C16" s="180"/>
      <c r="D16" s="180"/>
      <c r="E16" s="180"/>
      <c r="F16" s="180"/>
      <c r="G16" s="180"/>
      <c r="H16" s="180"/>
      <c r="I16" s="180"/>
      <c r="J16" s="180"/>
      <c r="K16" s="180"/>
      <c r="L16" s="180"/>
      <c r="M16" s="43" t="s">
        <v>18</v>
      </c>
      <c r="N16" s="145">
        <v>2</v>
      </c>
      <c r="O16" s="48" t="s">
        <v>19</v>
      </c>
      <c r="P16" s="48"/>
      <c r="Q16" s="48"/>
      <c r="R16" s="9"/>
      <c r="S16" s="48"/>
    </row>
    <row r="17" spans="1:19" ht="21.75" customHeight="1" x14ac:dyDescent="0.2">
      <c r="A17" s="54" t="s">
        <v>17</v>
      </c>
      <c r="B17" s="200">
        <v>43969</v>
      </c>
      <c r="C17" s="200"/>
      <c r="D17" s="178" t="s">
        <v>15</v>
      </c>
      <c r="E17" s="200">
        <v>44227</v>
      </c>
      <c r="F17" s="200"/>
      <c r="G17" s="200"/>
      <c r="H17" s="177" t="s">
        <v>16</v>
      </c>
      <c r="I17" s="48"/>
      <c r="J17" s="49"/>
      <c r="K17" s="49"/>
      <c r="L17" s="50"/>
      <c r="M17" s="145"/>
      <c r="N17" s="50"/>
      <c r="O17" s="49"/>
      <c r="P17" s="49"/>
      <c r="Q17" s="49"/>
      <c r="R17" s="9"/>
      <c r="S17" s="48"/>
    </row>
    <row r="18" spans="1:19" ht="15.75" customHeight="1" x14ac:dyDescent="0.2">
      <c r="A18" s="46"/>
      <c r="B18" s="47"/>
      <c r="C18" s="47"/>
      <c r="D18" s="7"/>
      <c r="E18" s="7"/>
      <c r="F18" s="7"/>
      <c r="G18" s="7"/>
      <c r="H18" s="7"/>
      <c r="I18" s="7"/>
      <c r="J18" s="7"/>
      <c r="K18" s="7"/>
      <c r="L18" s="7"/>
      <c r="M18" s="7"/>
      <c r="N18" s="7"/>
      <c r="O18" s="7"/>
      <c r="P18" s="7"/>
      <c r="Q18" s="7"/>
      <c r="R18" s="8"/>
    </row>
    <row r="19" spans="1:19" x14ac:dyDescent="0.2">
      <c r="A19" s="6"/>
      <c r="B19" s="181" t="s">
        <v>0</v>
      </c>
      <c r="C19" s="183" t="s">
        <v>12</v>
      </c>
      <c r="D19" s="183" t="s">
        <v>10</v>
      </c>
      <c r="E19" s="183" t="s">
        <v>13</v>
      </c>
      <c r="F19" s="183" t="s">
        <v>34</v>
      </c>
      <c r="G19" s="183" t="s">
        <v>14</v>
      </c>
      <c r="H19" s="183" t="s">
        <v>29</v>
      </c>
      <c r="I19" s="183" t="s">
        <v>30</v>
      </c>
      <c r="J19" s="183" t="s">
        <v>31</v>
      </c>
      <c r="K19" s="183" t="s">
        <v>32</v>
      </c>
      <c r="L19" s="183" t="s">
        <v>33</v>
      </c>
      <c r="M19" s="183" t="s">
        <v>35</v>
      </c>
      <c r="N19" s="183" t="s">
        <v>77</v>
      </c>
      <c r="O19" s="181" t="s">
        <v>2</v>
      </c>
      <c r="P19" s="196"/>
      <c r="Q19" s="197"/>
      <c r="R19" s="10"/>
      <c r="S19" s="1"/>
    </row>
    <row r="20" spans="1:19" x14ac:dyDescent="0.2">
      <c r="A20" s="6"/>
      <c r="B20" s="182"/>
      <c r="C20" s="184"/>
      <c r="D20" s="184"/>
      <c r="E20" s="184"/>
      <c r="F20" s="184"/>
      <c r="G20" s="184"/>
      <c r="H20" s="184"/>
      <c r="I20" s="184"/>
      <c r="J20" s="184"/>
      <c r="K20" s="184"/>
      <c r="L20" s="184"/>
      <c r="M20" s="184"/>
      <c r="N20" s="184"/>
      <c r="O20" s="182"/>
      <c r="P20" s="198"/>
      <c r="Q20" s="199"/>
      <c r="R20" s="10"/>
      <c r="S20" s="1"/>
    </row>
    <row r="21" spans="1:19" x14ac:dyDescent="0.2">
      <c r="A21" s="6"/>
      <c r="B21" s="182"/>
      <c r="C21" s="184"/>
      <c r="D21" s="184"/>
      <c r="E21" s="184"/>
      <c r="F21" s="184"/>
      <c r="G21" s="184"/>
      <c r="H21" s="184"/>
      <c r="I21" s="184"/>
      <c r="J21" s="184"/>
      <c r="K21" s="184"/>
      <c r="L21" s="184"/>
      <c r="M21" s="184"/>
      <c r="N21" s="184"/>
      <c r="O21" s="182"/>
      <c r="P21" s="198"/>
      <c r="Q21" s="199"/>
      <c r="R21" s="10"/>
      <c r="S21" s="1"/>
    </row>
    <row r="22" spans="1:19" x14ac:dyDescent="0.2">
      <c r="A22" s="6"/>
      <c r="B22" s="182"/>
      <c r="C22" s="184"/>
      <c r="D22" s="184"/>
      <c r="E22" s="184"/>
      <c r="F22" s="184"/>
      <c r="G22" s="184"/>
      <c r="H22" s="184"/>
      <c r="I22" s="184"/>
      <c r="J22" s="184"/>
      <c r="K22" s="184"/>
      <c r="L22" s="184"/>
      <c r="M22" s="184"/>
      <c r="N22" s="184"/>
      <c r="O22" s="182"/>
      <c r="P22" s="198"/>
      <c r="Q22" s="199"/>
      <c r="R22" s="11"/>
      <c r="S22" s="2"/>
    </row>
    <row r="23" spans="1:19" x14ac:dyDescent="0.2">
      <c r="A23" s="6"/>
      <c r="B23" s="53"/>
      <c r="C23" s="137"/>
      <c r="D23" s="137"/>
      <c r="E23" s="137"/>
      <c r="F23" s="137"/>
      <c r="G23" s="137"/>
      <c r="H23" s="137" t="s">
        <v>23</v>
      </c>
      <c r="I23" s="137" t="s">
        <v>24</v>
      </c>
      <c r="J23" s="137" t="s">
        <v>25</v>
      </c>
      <c r="K23" s="137" t="s">
        <v>26</v>
      </c>
      <c r="L23" s="137" t="s">
        <v>27</v>
      </c>
      <c r="M23" s="137" t="s">
        <v>28</v>
      </c>
      <c r="N23" s="137"/>
      <c r="O23" s="53"/>
      <c r="P23" s="165"/>
      <c r="Q23" s="166"/>
      <c r="R23" s="11"/>
      <c r="S23" s="2"/>
    </row>
    <row r="24" spans="1:19" x14ac:dyDescent="0.2">
      <c r="A24" s="6"/>
      <c r="B24" s="190"/>
      <c r="C24" s="192" t="s">
        <v>1</v>
      </c>
      <c r="D24" s="188" t="s">
        <v>3</v>
      </c>
      <c r="E24" s="188" t="s">
        <v>4</v>
      </c>
      <c r="F24" s="188" t="s">
        <v>5</v>
      </c>
      <c r="G24" s="188" t="s">
        <v>3</v>
      </c>
      <c r="H24" s="188" t="s">
        <v>3</v>
      </c>
      <c r="I24" s="188" t="s">
        <v>3</v>
      </c>
      <c r="J24" s="188" t="s">
        <v>3</v>
      </c>
      <c r="K24" s="188" t="s">
        <v>6</v>
      </c>
      <c r="L24" s="188" t="s">
        <v>3</v>
      </c>
      <c r="M24" s="188" t="s">
        <v>7</v>
      </c>
      <c r="N24" s="188" t="s">
        <v>7</v>
      </c>
      <c r="O24" s="194"/>
      <c r="P24" s="194"/>
      <c r="Q24" s="194"/>
      <c r="R24" s="12"/>
      <c r="S24" s="3"/>
    </row>
    <row r="25" spans="1:19" ht="13.8" thickBot="1" x14ac:dyDescent="0.25">
      <c r="A25" s="6"/>
      <c r="B25" s="191"/>
      <c r="C25" s="193"/>
      <c r="D25" s="189"/>
      <c r="E25" s="189"/>
      <c r="F25" s="189"/>
      <c r="G25" s="189"/>
      <c r="H25" s="189"/>
      <c r="I25" s="189"/>
      <c r="J25" s="189"/>
      <c r="K25" s="189"/>
      <c r="L25" s="189"/>
      <c r="M25" s="189"/>
      <c r="N25" s="189"/>
      <c r="O25" s="195"/>
      <c r="P25" s="195"/>
      <c r="Q25" s="195"/>
      <c r="R25" s="12"/>
      <c r="S25" s="3"/>
    </row>
    <row r="26" spans="1:19" ht="18.75" customHeight="1" x14ac:dyDescent="0.2">
      <c r="A26" s="6"/>
      <c r="B26" s="153" t="s">
        <v>22</v>
      </c>
      <c r="C26" s="154">
        <v>43979</v>
      </c>
      <c r="D26" s="155">
        <v>10000</v>
      </c>
      <c r="E26" s="156">
        <v>3</v>
      </c>
      <c r="F26" s="157" t="s">
        <v>73</v>
      </c>
      <c r="G26" s="156"/>
      <c r="H26" s="156"/>
      <c r="I26" s="158"/>
      <c r="J26" s="158"/>
      <c r="K26" s="158"/>
      <c r="L26" s="158"/>
      <c r="M26" s="158"/>
      <c r="N26" s="158"/>
      <c r="O26" s="167"/>
      <c r="P26" s="167"/>
      <c r="Q26" s="158"/>
      <c r="R26" s="13"/>
      <c r="S26" s="143"/>
    </row>
    <row r="27" spans="1:19" ht="18.75" customHeight="1" x14ac:dyDescent="0.2">
      <c r="A27" s="6"/>
      <c r="B27" s="147"/>
      <c r="C27" s="147"/>
      <c r="D27" s="147"/>
      <c r="E27" s="147"/>
      <c r="F27" s="148"/>
      <c r="G27" s="147"/>
      <c r="H27" s="59"/>
      <c r="I27" s="22"/>
      <c r="J27" s="24"/>
      <c r="K27" s="22"/>
      <c r="L27" s="23"/>
      <c r="M27" s="22"/>
      <c r="N27" s="22"/>
      <c r="O27" s="168"/>
      <c r="P27" s="168"/>
      <c r="Q27" s="35"/>
      <c r="R27" s="13"/>
      <c r="S27" s="34"/>
    </row>
    <row r="28" spans="1:19" ht="18.75" customHeight="1" x14ac:dyDescent="0.2">
      <c r="A28" s="6"/>
      <c r="B28" s="22"/>
      <c r="C28" s="22"/>
      <c r="D28" s="22"/>
      <c r="E28" s="52"/>
      <c r="F28" s="55"/>
      <c r="G28" s="22"/>
      <c r="H28" s="24"/>
      <c r="I28" s="22"/>
      <c r="J28" s="24"/>
      <c r="K28" s="22"/>
      <c r="L28" s="23"/>
      <c r="M28" s="22"/>
      <c r="N28" s="22"/>
      <c r="O28" s="168"/>
      <c r="P28" s="168"/>
      <c r="Q28" s="35"/>
      <c r="R28" s="13"/>
      <c r="S28" s="34"/>
    </row>
    <row r="29" spans="1:19" ht="18.75" customHeight="1" x14ac:dyDescent="0.2">
      <c r="A29" s="6"/>
      <c r="B29" s="22"/>
      <c r="C29" s="22"/>
      <c r="D29" s="22"/>
      <c r="E29" s="52"/>
      <c r="F29" s="55"/>
      <c r="G29" s="22"/>
      <c r="H29" s="24"/>
      <c r="I29" s="22"/>
      <c r="J29" s="24"/>
      <c r="K29" s="22"/>
      <c r="L29" s="23"/>
      <c r="M29" s="22"/>
      <c r="N29" s="22"/>
      <c r="O29" s="168"/>
      <c r="P29" s="168"/>
      <c r="Q29" s="35"/>
      <c r="R29" s="13"/>
      <c r="S29" s="34"/>
    </row>
    <row r="30" spans="1:19" ht="18.75" customHeight="1" x14ac:dyDescent="0.2">
      <c r="A30" s="6"/>
      <c r="B30" s="22"/>
      <c r="C30" s="22"/>
      <c r="D30" s="22"/>
      <c r="E30" s="52"/>
      <c r="F30" s="55"/>
      <c r="G30" s="22"/>
      <c r="H30" s="24">
        <v>10000</v>
      </c>
      <c r="I30" s="22"/>
      <c r="J30" s="24">
        <v>10000</v>
      </c>
      <c r="K30" s="22">
        <v>28</v>
      </c>
      <c r="L30" s="23">
        <v>280000</v>
      </c>
      <c r="M30" s="22"/>
      <c r="N30" s="22"/>
      <c r="O30" s="168">
        <v>43979</v>
      </c>
      <c r="P30" s="168">
        <v>44006</v>
      </c>
      <c r="Q30" s="35"/>
      <c r="R30" s="13"/>
      <c r="S30" s="34"/>
    </row>
    <row r="31" spans="1:19" ht="18.75" customHeight="1" x14ac:dyDescent="0.2">
      <c r="A31" s="6"/>
      <c r="B31" s="22"/>
      <c r="C31" s="22"/>
      <c r="D31" s="22"/>
      <c r="E31" s="52" t="s">
        <v>54</v>
      </c>
      <c r="F31" s="55"/>
      <c r="G31" s="22">
        <v>0</v>
      </c>
      <c r="H31" s="24">
        <v>10000</v>
      </c>
      <c r="I31" s="22"/>
      <c r="J31" s="24">
        <v>10000</v>
      </c>
      <c r="K31" s="22">
        <v>30</v>
      </c>
      <c r="L31" s="23">
        <v>300000</v>
      </c>
      <c r="M31" s="22"/>
      <c r="N31" s="22"/>
      <c r="O31" s="168">
        <v>44007</v>
      </c>
      <c r="P31" s="168">
        <v>44036</v>
      </c>
      <c r="Q31" s="35"/>
      <c r="R31" s="13"/>
      <c r="S31" s="34"/>
    </row>
    <row r="32" spans="1:19" ht="18.75" customHeight="1" x14ac:dyDescent="0.2">
      <c r="A32" s="6"/>
      <c r="B32" s="22"/>
      <c r="C32" s="22"/>
      <c r="D32" s="22"/>
      <c r="E32" s="52" t="s">
        <v>54</v>
      </c>
      <c r="F32" s="55"/>
      <c r="G32" s="22">
        <v>0</v>
      </c>
      <c r="H32" s="24">
        <v>10000</v>
      </c>
      <c r="I32" s="22"/>
      <c r="J32" s="24">
        <v>10000</v>
      </c>
      <c r="K32" s="22">
        <v>31</v>
      </c>
      <c r="L32" s="23">
        <v>310000</v>
      </c>
      <c r="M32" s="22"/>
      <c r="N32" s="22"/>
      <c r="O32" s="168">
        <v>44037</v>
      </c>
      <c r="P32" s="168">
        <v>44067</v>
      </c>
      <c r="Q32" s="35"/>
      <c r="R32" s="13"/>
      <c r="S32" s="34"/>
    </row>
    <row r="33" spans="1:19" ht="18.75" customHeight="1" x14ac:dyDescent="0.2">
      <c r="A33" s="6"/>
      <c r="B33" s="27"/>
      <c r="C33" s="27"/>
      <c r="D33" s="27"/>
      <c r="E33" s="52" t="s">
        <v>54</v>
      </c>
      <c r="F33" s="56"/>
      <c r="G33" s="22">
        <v>0</v>
      </c>
      <c r="H33" s="28">
        <v>10000</v>
      </c>
      <c r="I33" s="27"/>
      <c r="J33" s="28">
        <v>10000</v>
      </c>
      <c r="K33" s="27">
        <v>31</v>
      </c>
      <c r="L33" s="29">
        <v>310000</v>
      </c>
      <c r="M33" s="27"/>
      <c r="N33" s="27"/>
      <c r="O33" s="169">
        <v>44068</v>
      </c>
      <c r="P33" s="169">
        <v>44098</v>
      </c>
      <c r="Q33" s="51"/>
      <c r="R33" s="13"/>
      <c r="S33" s="143"/>
    </row>
    <row r="34" spans="1:19" ht="18.75" customHeight="1" x14ac:dyDescent="0.2">
      <c r="A34" s="6"/>
      <c r="B34" s="27"/>
      <c r="C34" s="27"/>
      <c r="D34" s="27"/>
      <c r="E34" s="52"/>
      <c r="F34" s="56"/>
      <c r="G34" s="22">
        <v>139</v>
      </c>
      <c r="H34" s="28">
        <v>9861</v>
      </c>
      <c r="I34" s="27"/>
      <c r="J34" s="28">
        <v>9861</v>
      </c>
      <c r="K34" s="27">
        <v>30</v>
      </c>
      <c r="L34" s="29">
        <v>295830</v>
      </c>
      <c r="M34" s="27"/>
      <c r="N34" s="27"/>
      <c r="O34" s="169">
        <v>44099</v>
      </c>
      <c r="P34" s="169">
        <v>44128</v>
      </c>
      <c r="Q34" s="51"/>
      <c r="R34" s="13"/>
      <c r="S34" s="143"/>
    </row>
    <row r="35" spans="1:19" ht="18.75" customHeight="1" x14ac:dyDescent="0.2">
      <c r="A35" s="6"/>
      <c r="B35" s="22"/>
      <c r="C35" s="22"/>
      <c r="D35" s="22"/>
      <c r="E35" s="52"/>
      <c r="F35" s="55"/>
      <c r="G35" s="22">
        <v>139</v>
      </c>
      <c r="H35" s="24">
        <v>9722</v>
      </c>
      <c r="I35" s="22"/>
      <c r="J35" s="24">
        <v>9722</v>
      </c>
      <c r="K35" s="22">
        <v>31</v>
      </c>
      <c r="L35" s="23">
        <v>301382</v>
      </c>
      <c r="M35" s="22"/>
      <c r="N35" s="22"/>
      <c r="O35" s="168">
        <v>44129</v>
      </c>
      <c r="P35" s="168">
        <v>44159</v>
      </c>
      <c r="Q35" s="35"/>
      <c r="R35" s="13"/>
      <c r="S35" s="143"/>
    </row>
    <row r="36" spans="1:19" ht="18.75" customHeight="1" x14ac:dyDescent="0.2">
      <c r="A36" s="6"/>
      <c r="B36" s="22"/>
      <c r="C36" s="22"/>
      <c r="D36" s="22"/>
      <c r="E36" s="52"/>
      <c r="F36" s="55"/>
      <c r="G36" s="22">
        <v>139</v>
      </c>
      <c r="H36" s="24">
        <v>9583</v>
      </c>
      <c r="I36" s="22"/>
      <c r="J36" s="24">
        <v>9583</v>
      </c>
      <c r="K36" s="22">
        <v>30</v>
      </c>
      <c r="L36" s="23">
        <v>287490</v>
      </c>
      <c r="M36" s="22"/>
      <c r="N36" s="22"/>
      <c r="O36" s="168">
        <v>44160</v>
      </c>
      <c r="P36" s="168">
        <v>44189</v>
      </c>
      <c r="Q36" s="35"/>
      <c r="R36" s="13"/>
      <c r="S36" s="143"/>
    </row>
    <row r="37" spans="1:19" ht="18.75" customHeight="1" x14ac:dyDescent="0.2">
      <c r="A37" s="6"/>
      <c r="B37" s="22"/>
      <c r="C37" s="22"/>
      <c r="D37" s="22"/>
      <c r="E37" s="52"/>
      <c r="F37" s="55"/>
      <c r="G37" s="22">
        <v>139</v>
      </c>
      <c r="H37" s="24">
        <v>9444</v>
      </c>
      <c r="I37" s="22"/>
      <c r="J37" s="24">
        <v>9444</v>
      </c>
      <c r="K37" s="22">
        <v>31</v>
      </c>
      <c r="L37" s="23">
        <v>292764</v>
      </c>
      <c r="M37" s="22"/>
      <c r="N37" s="22"/>
      <c r="O37" s="168">
        <v>44190</v>
      </c>
      <c r="P37" s="168">
        <v>44220</v>
      </c>
      <c r="Q37" s="35"/>
      <c r="R37" s="13"/>
      <c r="S37" s="143"/>
    </row>
    <row r="38" spans="1:19" ht="18.75" customHeight="1" thickBot="1" x14ac:dyDescent="0.25">
      <c r="A38" s="6"/>
      <c r="B38" s="22"/>
      <c r="C38" s="22"/>
      <c r="D38" s="22"/>
      <c r="E38" s="52"/>
      <c r="F38" s="55"/>
      <c r="G38" s="22">
        <v>139</v>
      </c>
      <c r="H38" s="24">
        <v>9305</v>
      </c>
      <c r="I38" s="22"/>
      <c r="J38" s="24">
        <v>9305</v>
      </c>
      <c r="K38" s="22">
        <v>7</v>
      </c>
      <c r="L38" s="23">
        <v>65135</v>
      </c>
      <c r="M38" s="22"/>
      <c r="N38" s="22"/>
      <c r="O38" s="168">
        <v>44221</v>
      </c>
      <c r="P38" s="168">
        <v>44227</v>
      </c>
      <c r="Q38" s="35"/>
      <c r="R38" s="13"/>
      <c r="S38" s="143"/>
    </row>
    <row r="39" spans="1:19" ht="18.75" customHeight="1" thickTop="1" x14ac:dyDescent="0.2">
      <c r="A39" s="6"/>
      <c r="B39" s="30" t="s">
        <v>8</v>
      </c>
      <c r="C39" s="31"/>
      <c r="D39" s="31"/>
      <c r="E39" s="31"/>
      <c r="F39" s="57"/>
      <c r="G39" s="31"/>
      <c r="H39" s="31"/>
      <c r="I39" s="31"/>
      <c r="J39" s="31"/>
      <c r="K39" s="31">
        <f>SUM(K26:K38)</f>
        <v>249</v>
      </c>
      <c r="L39" s="32">
        <f>SUM(L26:L38)</f>
        <v>2442601</v>
      </c>
      <c r="M39" s="33">
        <f>ROUNDDOWN(L39*1000/365,0)</f>
        <v>6692057</v>
      </c>
      <c r="N39" s="33">
        <f>ROUNDDOWN(M39*0.5%,0)</f>
        <v>33460</v>
      </c>
      <c r="O39" s="170"/>
      <c r="P39" s="170"/>
      <c r="Q39" s="31"/>
      <c r="R39" s="13"/>
      <c r="S39" s="143"/>
    </row>
    <row r="40" spans="1:19" ht="18.75" customHeight="1" thickBot="1" x14ac:dyDescent="0.25">
      <c r="A40" s="6"/>
      <c r="B40" s="159"/>
      <c r="C40" s="159"/>
      <c r="D40" s="159"/>
      <c r="E40" s="159"/>
      <c r="F40" s="160"/>
      <c r="G40" s="159"/>
      <c r="H40" s="159"/>
      <c r="I40" s="159"/>
      <c r="J40" s="159"/>
      <c r="K40" s="159"/>
      <c r="L40" s="159"/>
      <c r="M40" s="159"/>
      <c r="N40" s="159"/>
      <c r="O40" s="171"/>
      <c r="P40" s="171"/>
      <c r="Q40" s="159"/>
      <c r="R40" s="13"/>
      <c r="S40" s="143"/>
    </row>
    <row r="41" spans="1:19" ht="18.75" customHeight="1" x14ac:dyDescent="0.2">
      <c r="A41" s="6"/>
      <c r="B41" s="153" t="s">
        <v>36</v>
      </c>
      <c r="C41" s="163">
        <v>44032</v>
      </c>
      <c r="D41" s="155">
        <v>5000</v>
      </c>
      <c r="E41" s="156">
        <v>0</v>
      </c>
      <c r="F41" s="164" t="s">
        <v>72</v>
      </c>
      <c r="G41" s="156"/>
      <c r="H41" s="156"/>
      <c r="I41" s="158"/>
      <c r="J41" s="158"/>
      <c r="K41" s="158"/>
      <c r="L41" s="158"/>
      <c r="M41" s="158"/>
      <c r="N41" s="158"/>
      <c r="O41" s="167"/>
      <c r="P41" s="167"/>
      <c r="Q41" s="158"/>
      <c r="R41" s="13"/>
      <c r="S41" s="143"/>
    </row>
    <row r="42" spans="1:19" ht="18.75" customHeight="1" x14ac:dyDescent="0.2">
      <c r="A42" s="6"/>
      <c r="B42" s="147"/>
      <c r="C42" s="147"/>
      <c r="D42" s="147"/>
      <c r="E42" s="147"/>
      <c r="F42" s="148"/>
      <c r="G42" s="147"/>
      <c r="H42" s="59"/>
      <c r="I42" s="22"/>
      <c r="J42" s="24"/>
      <c r="K42" s="22"/>
      <c r="L42" s="23"/>
      <c r="M42" s="22"/>
      <c r="N42" s="22"/>
      <c r="O42" s="168"/>
      <c r="P42" s="168"/>
      <c r="Q42" s="35"/>
      <c r="R42" s="13"/>
      <c r="S42" s="34"/>
    </row>
    <row r="43" spans="1:19" ht="18.75" customHeight="1" x14ac:dyDescent="0.2">
      <c r="A43" s="6"/>
      <c r="B43" s="22"/>
      <c r="C43" s="22"/>
      <c r="D43" s="22"/>
      <c r="E43" s="22"/>
      <c r="F43" s="55"/>
      <c r="G43" s="22"/>
      <c r="H43" s="24"/>
      <c r="I43" s="22"/>
      <c r="J43" s="24"/>
      <c r="K43" s="22"/>
      <c r="L43" s="23"/>
      <c r="M43" s="22"/>
      <c r="N43" s="22"/>
      <c r="O43" s="168"/>
      <c r="P43" s="168"/>
      <c r="Q43" s="35"/>
      <c r="R43" s="13"/>
      <c r="S43" s="34"/>
    </row>
    <row r="44" spans="1:19" ht="18.75" customHeight="1" x14ac:dyDescent="0.2">
      <c r="A44" s="6"/>
      <c r="B44" s="22"/>
      <c r="C44" s="22"/>
      <c r="D44" s="22"/>
      <c r="E44" s="22"/>
      <c r="F44" s="55"/>
      <c r="G44" s="22"/>
      <c r="H44" s="24"/>
      <c r="I44" s="22"/>
      <c r="J44" s="24"/>
      <c r="K44" s="22"/>
      <c r="L44" s="23"/>
      <c r="M44" s="22"/>
      <c r="N44" s="22"/>
      <c r="O44" s="168"/>
      <c r="P44" s="168"/>
      <c r="Q44" s="35"/>
      <c r="R44" s="13"/>
      <c r="S44" s="34"/>
    </row>
    <row r="45" spans="1:19" ht="18.75" customHeight="1" x14ac:dyDescent="0.2">
      <c r="A45" s="6"/>
      <c r="B45" s="22"/>
      <c r="C45" s="22"/>
      <c r="D45" s="22"/>
      <c r="E45" s="22"/>
      <c r="F45" s="55"/>
      <c r="G45" s="22"/>
      <c r="H45" s="24"/>
      <c r="I45" s="22"/>
      <c r="J45" s="24"/>
      <c r="K45" s="22"/>
      <c r="L45" s="23"/>
      <c r="M45" s="22"/>
      <c r="N45" s="22"/>
      <c r="O45" s="168"/>
      <c r="P45" s="168"/>
      <c r="Q45" s="35"/>
      <c r="R45" s="13"/>
      <c r="S45" s="34"/>
    </row>
    <row r="46" spans="1:19" ht="18.75" customHeight="1" x14ac:dyDescent="0.2">
      <c r="A46" s="6"/>
      <c r="B46" s="22"/>
      <c r="C46" s="22"/>
      <c r="D46" s="22"/>
      <c r="E46" s="22"/>
      <c r="F46" s="55"/>
      <c r="G46" s="22"/>
      <c r="H46" s="24"/>
      <c r="I46" s="22"/>
      <c r="J46" s="24"/>
      <c r="K46" s="22"/>
      <c r="L46" s="23"/>
      <c r="M46" s="22"/>
      <c r="N46" s="22"/>
      <c r="O46" s="168"/>
      <c r="P46" s="168"/>
      <c r="Q46" s="35"/>
      <c r="R46" s="13"/>
      <c r="S46" s="34"/>
    </row>
    <row r="47" spans="1:19" ht="18.75" customHeight="1" x14ac:dyDescent="0.2">
      <c r="A47" s="6"/>
      <c r="B47" s="22"/>
      <c r="C47" s="22"/>
      <c r="D47" s="22"/>
      <c r="E47" s="22"/>
      <c r="F47" s="55"/>
      <c r="G47" s="22"/>
      <c r="H47" s="24">
        <v>5000</v>
      </c>
      <c r="I47" s="22">
        <v>0</v>
      </c>
      <c r="J47" s="24">
        <v>5000</v>
      </c>
      <c r="K47" s="22">
        <v>31</v>
      </c>
      <c r="L47" s="23">
        <v>155000</v>
      </c>
      <c r="M47" s="22"/>
      <c r="N47" s="22"/>
      <c r="O47" s="168">
        <v>44032</v>
      </c>
      <c r="P47" s="168">
        <v>44062</v>
      </c>
      <c r="Q47" s="35"/>
      <c r="R47" s="13"/>
      <c r="S47" s="34"/>
    </row>
    <row r="48" spans="1:19" ht="18.75" customHeight="1" x14ac:dyDescent="0.2">
      <c r="A48" s="6"/>
      <c r="B48" s="22"/>
      <c r="C48" s="22"/>
      <c r="D48" s="22"/>
      <c r="E48" s="22"/>
      <c r="F48" s="55"/>
      <c r="G48" s="22">
        <v>100</v>
      </c>
      <c r="H48" s="28">
        <v>4900</v>
      </c>
      <c r="I48" s="27">
        <v>0</v>
      </c>
      <c r="J48" s="28">
        <v>4900</v>
      </c>
      <c r="K48" s="22">
        <v>31</v>
      </c>
      <c r="L48" s="29">
        <v>151900</v>
      </c>
      <c r="M48" s="27"/>
      <c r="N48" s="27"/>
      <c r="O48" s="169">
        <v>44063</v>
      </c>
      <c r="P48" s="169">
        <v>44093</v>
      </c>
      <c r="Q48" s="51"/>
      <c r="R48" s="13"/>
      <c r="S48" s="143"/>
    </row>
    <row r="49" spans="1:19" ht="18.75" customHeight="1" x14ac:dyDescent="0.2">
      <c r="A49" s="6"/>
      <c r="B49" s="22"/>
      <c r="C49" s="22"/>
      <c r="D49" s="22"/>
      <c r="E49" s="22"/>
      <c r="F49" s="55"/>
      <c r="G49" s="22">
        <v>100</v>
      </c>
      <c r="H49" s="28">
        <v>4800</v>
      </c>
      <c r="I49" s="27">
        <v>0</v>
      </c>
      <c r="J49" s="28">
        <v>4800</v>
      </c>
      <c r="K49" s="22">
        <v>30</v>
      </c>
      <c r="L49" s="29">
        <v>144000</v>
      </c>
      <c r="M49" s="27"/>
      <c r="N49" s="27"/>
      <c r="O49" s="169">
        <v>44094</v>
      </c>
      <c r="P49" s="169">
        <v>44123</v>
      </c>
      <c r="Q49" s="51"/>
      <c r="R49" s="13"/>
      <c r="S49" s="143"/>
    </row>
    <row r="50" spans="1:19" ht="18.75" customHeight="1" x14ac:dyDescent="0.2">
      <c r="A50" s="6"/>
      <c r="B50" s="22"/>
      <c r="C50" s="22"/>
      <c r="D50" s="22"/>
      <c r="E50" s="22"/>
      <c r="F50" s="55"/>
      <c r="G50" s="22">
        <v>100</v>
      </c>
      <c r="H50" s="24">
        <v>4700</v>
      </c>
      <c r="I50" s="22">
        <v>0</v>
      </c>
      <c r="J50" s="24">
        <v>4700</v>
      </c>
      <c r="K50" s="22">
        <v>31</v>
      </c>
      <c r="L50" s="23">
        <v>145700</v>
      </c>
      <c r="M50" s="22"/>
      <c r="N50" s="22"/>
      <c r="O50" s="168">
        <v>44124</v>
      </c>
      <c r="P50" s="168">
        <v>44154</v>
      </c>
      <c r="Q50" s="35"/>
      <c r="R50" s="13"/>
      <c r="S50" s="143"/>
    </row>
    <row r="51" spans="1:19" ht="18.75" customHeight="1" x14ac:dyDescent="0.2">
      <c r="A51" s="6"/>
      <c r="B51" s="22"/>
      <c r="C51" s="22"/>
      <c r="D51" s="22"/>
      <c r="E51" s="22"/>
      <c r="F51" s="55"/>
      <c r="G51" s="22">
        <v>100</v>
      </c>
      <c r="H51" s="24">
        <v>4600</v>
      </c>
      <c r="I51" s="22">
        <v>0</v>
      </c>
      <c r="J51" s="24">
        <v>4600</v>
      </c>
      <c r="K51" s="22">
        <v>30</v>
      </c>
      <c r="L51" s="23">
        <v>138000</v>
      </c>
      <c r="M51" s="22"/>
      <c r="N51" s="22"/>
      <c r="O51" s="168">
        <v>44155</v>
      </c>
      <c r="P51" s="168">
        <v>44184</v>
      </c>
      <c r="Q51" s="35"/>
      <c r="R51" s="13"/>
      <c r="S51" s="143"/>
    </row>
    <row r="52" spans="1:19" ht="18.75" customHeight="1" x14ac:dyDescent="0.2">
      <c r="A52" s="6"/>
      <c r="B52" s="22"/>
      <c r="C52" s="22"/>
      <c r="D52" s="22"/>
      <c r="E52" s="22"/>
      <c r="F52" s="55"/>
      <c r="G52" s="22">
        <v>100</v>
      </c>
      <c r="H52" s="24">
        <v>4500</v>
      </c>
      <c r="I52" s="22">
        <v>0</v>
      </c>
      <c r="J52" s="24">
        <v>4500</v>
      </c>
      <c r="K52" s="22">
        <v>31</v>
      </c>
      <c r="L52" s="23">
        <v>139500</v>
      </c>
      <c r="M52" s="22"/>
      <c r="N52" s="22"/>
      <c r="O52" s="168">
        <v>44185</v>
      </c>
      <c r="P52" s="168">
        <v>44215</v>
      </c>
      <c r="Q52" s="35"/>
      <c r="R52" s="13"/>
      <c r="S52" s="143"/>
    </row>
    <row r="53" spans="1:19" ht="18.75" customHeight="1" thickBot="1" x14ac:dyDescent="0.25">
      <c r="A53" s="6"/>
      <c r="B53" s="22"/>
      <c r="C53" s="22"/>
      <c r="D53" s="22"/>
      <c r="E53" s="22"/>
      <c r="F53" s="55"/>
      <c r="G53" s="22">
        <v>100</v>
      </c>
      <c r="H53" s="24">
        <v>4400</v>
      </c>
      <c r="I53" s="22">
        <v>0</v>
      </c>
      <c r="J53" s="24">
        <v>4400</v>
      </c>
      <c r="K53" s="22">
        <v>12</v>
      </c>
      <c r="L53" s="23">
        <v>52800</v>
      </c>
      <c r="M53" s="22"/>
      <c r="N53" s="22"/>
      <c r="O53" s="168">
        <v>44216</v>
      </c>
      <c r="P53" s="168">
        <v>44227</v>
      </c>
      <c r="Q53" s="35"/>
      <c r="R53" s="13"/>
      <c r="S53" s="143"/>
    </row>
    <row r="54" spans="1:19" ht="18.75" customHeight="1" thickTop="1" x14ac:dyDescent="0.2">
      <c r="A54" s="6"/>
      <c r="B54" s="30" t="s">
        <v>8</v>
      </c>
      <c r="C54" s="31"/>
      <c r="D54" s="31"/>
      <c r="E54" s="31"/>
      <c r="F54" s="57"/>
      <c r="G54" s="31"/>
      <c r="H54" s="31"/>
      <c r="I54" s="31"/>
      <c r="J54" s="31"/>
      <c r="K54" s="31">
        <f>SUM(K41:K53)</f>
        <v>196</v>
      </c>
      <c r="L54" s="32">
        <f>SUM(L41:L53)</f>
        <v>926900</v>
      </c>
      <c r="M54" s="33">
        <f>ROUNDDOWN(L54*1000/365,0)</f>
        <v>2539452</v>
      </c>
      <c r="N54" s="33">
        <f>ROUNDDOWN(M54*0.5%,0)</f>
        <v>12697</v>
      </c>
      <c r="O54" s="170"/>
      <c r="P54" s="170"/>
      <c r="Q54" s="31"/>
      <c r="R54" s="13"/>
      <c r="S54" s="143"/>
    </row>
    <row r="55" spans="1:19" ht="18.75" customHeight="1" thickBot="1" x14ac:dyDescent="0.25">
      <c r="A55" s="6"/>
      <c r="B55" s="159"/>
      <c r="C55" s="159"/>
      <c r="D55" s="159"/>
      <c r="E55" s="159"/>
      <c r="F55" s="160"/>
      <c r="G55" s="159"/>
      <c r="H55" s="159"/>
      <c r="I55" s="159"/>
      <c r="J55" s="159"/>
      <c r="K55" s="159"/>
      <c r="L55" s="159"/>
      <c r="M55" s="159"/>
      <c r="N55" s="159"/>
      <c r="O55" s="171"/>
      <c r="P55" s="171"/>
      <c r="Q55" s="159"/>
      <c r="R55" s="13"/>
      <c r="S55" s="143"/>
    </row>
    <row r="56" spans="1:19" ht="18.75" customHeight="1" thickBot="1" x14ac:dyDescent="0.25">
      <c r="A56" s="6"/>
      <c r="B56" s="39" t="s">
        <v>11</v>
      </c>
      <c r="C56" s="40"/>
      <c r="D56" s="40"/>
      <c r="E56" s="40"/>
      <c r="F56" s="40"/>
      <c r="G56" s="40"/>
      <c r="H56" s="40"/>
      <c r="I56" s="40"/>
      <c r="J56" s="40"/>
      <c r="K56" s="40"/>
      <c r="L56" s="40"/>
      <c r="M56" s="40"/>
      <c r="N56" s="42">
        <f>SUM(N26:N55)</f>
        <v>46157</v>
      </c>
      <c r="O56" s="40"/>
      <c r="P56" s="40"/>
      <c r="Q56" s="41"/>
      <c r="R56" s="13"/>
      <c r="S56" s="143"/>
    </row>
    <row r="57" spans="1:19" ht="9" customHeight="1" x14ac:dyDescent="0.2">
      <c r="A57" s="6"/>
      <c r="B57" s="186"/>
      <c r="C57" s="186"/>
      <c r="D57" s="186"/>
      <c r="E57" s="186"/>
      <c r="F57" s="186"/>
      <c r="G57" s="186"/>
      <c r="H57" s="186"/>
      <c r="I57" s="186"/>
      <c r="J57" s="186"/>
      <c r="K57" s="186"/>
      <c r="L57" s="186"/>
      <c r="M57" s="186"/>
      <c r="N57" s="186"/>
      <c r="O57" s="186"/>
      <c r="P57" s="143"/>
      <c r="Q57" s="143"/>
      <c r="R57" s="13"/>
      <c r="S57" s="143"/>
    </row>
    <row r="58" spans="1:19" x14ac:dyDescent="0.2">
      <c r="A58" s="6"/>
      <c r="B58" s="187" t="s">
        <v>20</v>
      </c>
      <c r="C58" s="187"/>
      <c r="D58" s="187"/>
      <c r="E58" s="187"/>
      <c r="F58" s="187"/>
      <c r="G58" s="187"/>
      <c r="H58" s="187"/>
      <c r="I58" s="187"/>
      <c r="J58" s="187"/>
      <c r="K58" s="187"/>
      <c r="L58" s="187"/>
      <c r="M58" s="187"/>
      <c r="N58" s="187"/>
      <c r="O58" s="187"/>
      <c r="P58" s="144"/>
      <c r="Q58" s="144"/>
      <c r="R58" s="18"/>
      <c r="S58" s="144"/>
    </row>
    <row r="59" spans="1:19" x14ac:dyDescent="0.2">
      <c r="A59" s="6"/>
      <c r="B59" s="187" t="s">
        <v>21</v>
      </c>
      <c r="C59" s="187"/>
      <c r="D59" s="187"/>
      <c r="E59" s="187"/>
      <c r="F59" s="187"/>
      <c r="G59" s="187"/>
      <c r="H59" s="187"/>
      <c r="I59" s="187"/>
      <c r="J59" s="187"/>
      <c r="K59" s="187"/>
      <c r="L59" s="187"/>
      <c r="M59" s="187"/>
      <c r="N59" s="187"/>
      <c r="O59" s="187"/>
      <c r="P59" s="144"/>
      <c r="Q59" s="144"/>
      <c r="R59" s="18"/>
      <c r="S59" s="144"/>
    </row>
    <row r="60" spans="1:19" ht="6" customHeight="1" x14ac:dyDescent="0.2">
      <c r="A60" s="19"/>
      <c r="B60" s="14"/>
      <c r="C60" s="14"/>
      <c r="D60" s="14"/>
      <c r="E60" s="14"/>
      <c r="F60" s="14"/>
      <c r="G60" s="14"/>
      <c r="H60" s="14"/>
      <c r="I60" s="14"/>
      <c r="J60" s="14"/>
      <c r="K60" s="14"/>
      <c r="L60" s="14"/>
      <c r="M60" s="14"/>
      <c r="N60" s="14"/>
      <c r="O60" s="14"/>
      <c r="P60" s="14"/>
      <c r="Q60" s="14"/>
      <c r="R60" s="20"/>
      <c r="S60" s="7"/>
    </row>
  </sheetData>
  <mergeCells count="37">
    <mergeCell ref="Q24:Q25"/>
    <mergeCell ref="B57:O57"/>
    <mergeCell ref="B58:O58"/>
    <mergeCell ref="B59:O59"/>
    <mergeCell ref="O1:P1"/>
    <mergeCell ref="K24:K25"/>
    <mergeCell ref="L24:L25"/>
    <mergeCell ref="M24:M25"/>
    <mergeCell ref="N24:N25"/>
    <mergeCell ref="O24:O25"/>
    <mergeCell ref="P24:P25"/>
    <mergeCell ref="O19:Q22"/>
    <mergeCell ref="B24:B25"/>
    <mergeCell ref="C24:C25"/>
    <mergeCell ref="D24:D25"/>
    <mergeCell ref="E24:E25"/>
    <mergeCell ref="F24:F25"/>
    <mergeCell ref="G24:G25"/>
    <mergeCell ref="H24:H25"/>
    <mergeCell ref="I24:I25"/>
    <mergeCell ref="J24:J25"/>
    <mergeCell ref="N19:N22"/>
    <mergeCell ref="A16:L16"/>
    <mergeCell ref="B17:C17"/>
    <mergeCell ref="E17:G17"/>
    <mergeCell ref="B19:B22"/>
    <mergeCell ref="C19:C22"/>
    <mergeCell ref="D19:D22"/>
    <mergeCell ref="E19:E22"/>
    <mergeCell ref="F19:F22"/>
    <mergeCell ref="G19:G22"/>
    <mergeCell ref="H19:H22"/>
    <mergeCell ref="I19:I22"/>
    <mergeCell ref="J19:J22"/>
    <mergeCell ref="K19:K22"/>
    <mergeCell ref="L19:L22"/>
    <mergeCell ref="M19:M22"/>
  </mergeCells>
  <phoneticPr fontId="2"/>
  <printOptions horizontalCentered="1" verticalCentered="1"/>
  <pageMargins left="0.70866141732283472" right="0.70866141732283472" top="0.74803149606299213" bottom="0.74803149606299213" header="0.31496062992125984" footer="0.31496062992125984"/>
  <pageSetup paperSize="9" scale="6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U118"/>
  <sheetViews>
    <sheetView view="pageBreakPreview" zoomScale="80" zoomScaleNormal="75" zoomScaleSheetLayoutView="80" workbookViewId="0">
      <selection activeCell="N19" sqref="N19"/>
    </sheetView>
  </sheetViews>
  <sheetFormatPr defaultColWidth="9" defaultRowHeight="13.8" x14ac:dyDescent="0.2"/>
  <cols>
    <col min="1" max="1" width="1" style="60" customWidth="1"/>
    <col min="2" max="2" width="11.21875" style="120" customWidth="1"/>
    <col min="3" max="3" width="9.77734375" style="60" bestFit="1" customWidth="1"/>
    <col min="4" max="4" width="9.109375" style="121" bestFit="1" customWidth="1"/>
    <col min="5" max="5" width="5.21875" style="60" bestFit="1" customWidth="1"/>
    <col min="6" max="6" width="8" style="60" customWidth="1"/>
    <col min="7" max="7" width="6" style="62" customWidth="1"/>
    <col min="8" max="8" width="9.44140625" style="60" customWidth="1"/>
    <col min="9" max="9" width="6.6640625" style="60" customWidth="1"/>
    <col min="10" max="10" width="9.21875" style="60" bestFit="1" customWidth="1"/>
    <col min="11" max="11" width="5.21875" style="60" bestFit="1" customWidth="1"/>
    <col min="12" max="12" width="13.21875" style="60" customWidth="1"/>
    <col min="13" max="13" width="12" style="60" customWidth="1"/>
    <col min="14" max="14" width="11.44140625" style="60" customWidth="1"/>
    <col min="15" max="15" width="12.6640625" style="122" customWidth="1"/>
    <col min="16" max="16" width="12.6640625" style="60" customWidth="1"/>
    <col min="17" max="17" width="7.77734375" style="122" bestFit="1" customWidth="1"/>
    <col min="18" max="18" width="9.21875" style="60" bestFit="1" customWidth="1"/>
    <col min="19" max="20" width="11.21875" style="60" customWidth="1"/>
    <col min="21" max="16384" width="9" style="60"/>
  </cols>
  <sheetData>
    <row r="1" spans="1:21" ht="20.399999999999999" x14ac:dyDescent="0.2">
      <c r="A1" s="202" t="s">
        <v>85</v>
      </c>
      <c r="B1" s="203"/>
      <c r="C1" s="203"/>
      <c r="D1" s="203"/>
      <c r="E1" s="203"/>
      <c r="F1" s="203"/>
      <c r="G1" s="203"/>
      <c r="H1" s="203"/>
      <c r="I1" s="203"/>
      <c r="J1" s="203"/>
      <c r="K1" s="203"/>
      <c r="L1" s="203"/>
      <c r="M1" s="203"/>
      <c r="N1" s="203"/>
      <c r="O1" s="203"/>
      <c r="P1" s="203"/>
      <c r="Q1" s="203"/>
    </row>
    <row r="2" spans="1:21" ht="6" customHeight="1" thickBot="1" x14ac:dyDescent="0.25">
      <c r="B2" s="61"/>
      <c r="C2" s="62"/>
      <c r="D2" s="63"/>
      <c r="E2" s="62"/>
      <c r="F2" s="62"/>
      <c r="H2" s="62"/>
      <c r="I2" s="62"/>
      <c r="J2" s="62"/>
      <c r="K2" s="62"/>
      <c r="L2" s="62"/>
      <c r="M2" s="62"/>
      <c r="N2" s="62"/>
      <c r="O2" s="64"/>
      <c r="P2" s="62"/>
      <c r="Q2" s="65"/>
    </row>
    <row r="3" spans="1:21" ht="63.6" customHeight="1" x14ac:dyDescent="0.2">
      <c r="B3" s="66" t="s">
        <v>37</v>
      </c>
      <c r="C3" s="67" t="s">
        <v>38</v>
      </c>
      <c r="D3" s="68" t="s">
        <v>39</v>
      </c>
      <c r="E3" s="67" t="s">
        <v>40</v>
      </c>
      <c r="F3" s="136" t="s">
        <v>64</v>
      </c>
      <c r="G3" s="141" t="s">
        <v>66</v>
      </c>
      <c r="H3" s="67" t="s">
        <v>41</v>
      </c>
      <c r="I3" s="67" t="s">
        <v>42</v>
      </c>
      <c r="J3" s="67" t="s">
        <v>43</v>
      </c>
      <c r="K3" s="67" t="s">
        <v>44</v>
      </c>
      <c r="L3" s="67" t="s">
        <v>45</v>
      </c>
      <c r="M3" s="67" t="s">
        <v>65</v>
      </c>
      <c r="N3" s="67" t="s">
        <v>81</v>
      </c>
      <c r="O3" s="204" t="s">
        <v>46</v>
      </c>
      <c r="P3" s="205"/>
      <c r="Q3" s="206"/>
    </row>
    <row r="4" spans="1:21" ht="18" customHeight="1" thickBot="1" x14ac:dyDescent="0.25">
      <c r="B4" s="69"/>
      <c r="C4" s="70" t="s">
        <v>47</v>
      </c>
      <c r="D4" s="71" t="s">
        <v>48</v>
      </c>
      <c r="E4" s="71" t="s">
        <v>49</v>
      </c>
      <c r="F4" s="71" t="s">
        <v>50</v>
      </c>
      <c r="G4" s="72" t="s">
        <v>48</v>
      </c>
      <c r="H4" s="71" t="s">
        <v>48</v>
      </c>
      <c r="I4" s="71" t="s">
        <v>48</v>
      </c>
      <c r="J4" s="71" t="s">
        <v>48</v>
      </c>
      <c r="K4" s="71" t="s">
        <v>51</v>
      </c>
      <c r="L4" s="71" t="s">
        <v>48</v>
      </c>
      <c r="M4" s="71" t="s">
        <v>52</v>
      </c>
      <c r="N4" s="71" t="s">
        <v>52</v>
      </c>
      <c r="O4" s="207"/>
      <c r="P4" s="208"/>
      <c r="Q4" s="209"/>
    </row>
    <row r="5" spans="1:21" ht="33.6" customHeight="1" thickBot="1" x14ac:dyDescent="0.25">
      <c r="B5" s="123" t="s">
        <v>53</v>
      </c>
      <c r="C5" s="124">
        <v>43979</v>
      </c>
      <c r="D5" s="125">
        <v>10000</v>
      </c>
      <c r="E5" s="126">
        <v>3</v>
      </c>
      <c r="F5" s="127" t="s">
        <v>71</v>
      </c>
      <c r="G5" s="128">
        <v>139</v>
      </c>
      <c r="H5" s="129">
        <f>D5</f>
        <v>10000</v>
      </c>
      <c r="I5" s="130"/>
      <c r="J5" s="129">
        <f>H5-I5</f>
        <v>10000</v>
      </c>
      <c r="K5" s="131"/>
      <c r="L5" s="131"/>
      <c r="M5" s="131"/>
      <c r="N5" s="131"/>
      <c r="O5" s="132"/>
      <c r="P5" s="133"/>
      <c r="Q5" s="134"/>
      <c r="T5" s="174" t="s">
        <v>70</v>
      </c>
    </row>
    <row r="6" spans="1:21" ht="15.75" customHeight="1" x14ac:dyDescent="0.2">
      <c r="B6" s="108" t="str">
        <f>B$5</f>
        <v>●●株式会社</v>
      </c>
      <c r="C6" s="74">
        <f>C$5</f>
        <v>43979</v>
      </c>
      <c r="D6" s="73">
        <f t="shared" ref="D6:F6" si="0">D$5</f>
        <v>10000</v>
      </c>
      <c r="E6" s="75">
        <f t="shared" si="0"/>
        <v>3</v>
      </c>
      <c r="F6" s="109" t="str">
        <f t="shared" si="0"/>
        <v>R8.9（25日）</v>
      </c>
      <c r="G6" s="76"/>
      <c r="H6" s="77"/>
      <c r="I6" s="77"/>
      <c r="J6" s="77"/>
      <c r="K6" s="77"/>
      <c r="L6" s="77"/>
      <c r="M6" s="77"/>
      <c r="N6" s="77"/>
      <c r="O6" s="79"/>
      <c r="P6" s="79"/>
      <c r="Q6" s="80"/>
      <c r="S6" s="81"/>
      <c r="T6" s="82"/>
      <c r="U6" s="83"/>
    </row>
    <row r="7" spans="1:21" ht="15.75" customHeight="1" x14ac:dyDescent="0.2">
      <c r="B7" s="84"/>
      <c r="C7" s="85"/>
      <c r="D7" s="86"/>
      <c r="E7" s="85"/>
      <c r="F7" s="87"/>
      <c r="G7" s="88"/>
      <c r="H7" s="89"/>
      <c r="I7" s="89"/>
      <c r="J7" s="89"/>
      <c r="K7" s="77"/>
      <c r="L7" s="89"/>
      <c r="M7" s="89"/>
      <c r="N7" s="77"/>
      <c r="O7" s="78"/>
      <c r="P7" s="79"/>
      <c r="Q7" s="90"/>
      <c r="S7" s="91"/>
      <c r="T7" s="82"/>
      <c r="U7" s="83"/>
    </row>
    <row r="8" spans="1:21" ht="15.75" customHeight="1" x14ac:dyDescent="0.2">
      <c r="B8" s="84"/>
      <c r="C8" s="85"/>
      <c r="D8" s="86"/>
      <c r="E8" s="85"/>
      <c r="F8" s="87"/>
      <c r="G8" s="88"/>
      <c r="H8" s="89"/>
      <c r="I8" s="89"/>
      <c r="J8" s="89"/>
      <c r="K8" s="77"/>
      <c r="L8" s="89"/>
      <c r="M8" s="89"/>
      <c r="N8" s="77"/>
      <c r="O8" s="78"/>
      <c r="P8" s="79"/>
      <c r="Q8" s="90"/>
      <c r="S8" s="91"/>
      <c r="T8" s="82"/>
      <c r="U8" s="83"/>
    </row>
    <row r="9" spans="1:21" ht="15.75" customHeight="1" x14ac:dyDescent="0.2">
      <c r="B9" s="84"/>
      <c r="C9" s="85"/>
      <c r="D9" s="86"/>
      <c r="E9" s="85"/>
      <c r="F9" s="92"/>
      <c r="G9" s="88"/>
      <c r="H9" s="89"/>
      <c r="I9" s="89"/>
      <c r="J9" s="89"/>
      <c r="K9" s="77"/>
      <c r="L9" s="89"/>
      <c r="M9" s="89"/>
      <c r="N9" s="77"/>
      <c r="O9" s="78"/>
      <c r="P9" s="79"/>
      <c r="Q9" s="90"/>
      <c r="S9" s="91"/>
      <c r="T9" s="82">
        <v>43979</v>
      </c>
      <c r="U9" s="83"/>
    </row>
    <row r="10" spans="1:21" ht="15.75" customHeight="1" x14ac:dyDescent="0.2">
      <c r="B10" s="84"/>
      <c r="C10" s="85"/>
      <c r="D10" s="86"/>
      <c r="E10" s="85"/>
      <c r="F10" s="92"/>
      <c r="G10" s="88"/>
      <c r="H10" s="89">
        <f>H5</f>
        <v>10000</v>
      </c>
      <c r="I10" s="89"/>
      <c r="J10" s="89">
        <f t="shared" ref="J10:J18" si="1">H10-I10</f>
        <v>10000</v>
      </c>
      <c r="K10" s="77">
        <f>P10-O10+1</f>
        <v>28</v>
      </c>
      <c r="L10" s="89">
        <f t="shared" ref="L10" si="2">J10*K10</f>
        <v>280000</v>
      </c>
      <c r="M10" s="89"/>
      <c r="N10" s="77"/>
      <c r="O10" s="78">
        <f>S10</f>
        <v>43979</v>
      </c>
      <c r="P10" s="79">
        <f>T10-1</f>
        <v>44006</v>
      </c>
      <c r="Q10" s="90"/>
      <c r="S10" s="91">
        <f t="shared" ref="S10" si="3">T9</f>
        <v>43979</v>
      </c>
      <c r="T10" s="135">
        <v>44007</v>
      </c>
      <c r="U10" s="83">
        <f t="shared" ref="U10:U18" si="4">T10-S10</f>
        <v>28</v>
      </c>
    </row>
    <row r="11" spans="1:21" ht="15.75" customHeight="1" x14ac:dyDescent="0.2">
      <c r="B11" s="84"/>
      <c r="C11" s="93"/>
      <c r="D11" s="86"/>
      <c r="E11" s="85" t="s">
        <v>54</v>
      </c>
      <c r="F11" s="92"/>
      <c r="G11" s="88">
        <v>0</v>
      </c>
      <c r="H11" s="89">
        <f>H10-G11</f>
        <v>10000</v>
      </c>
      <c r="I11" s="89"/>
      <c r="J11" s="89">
        <f t="shared" si="1"/>
        <v>10000</v>
      </c>
      <c r="K11" s="77">
        <f t="shared" ref="K11" si="5">P11-O11+1</f>
        <v>30</v>
      </c>
      <c r="L11" s="89">
        <f>J11*K11</f>
        <v>300000</v>
      </c>
      <c r="M11" s="89"/>
      <c r="N11" s="77"/>
      <c r="O11" s="78">
        <f>S11</f>
        <v>44007</v>
      </c>
      <c r="P11" s="79">
        <f t="shared" ref="P11" si="6">T11-1</f>
        <v>44036</v>
      </c>
      <c r="Q11" s="90"/>
      <c r="S11" s="91">
        <f>T10</f>
        <v>44007</v>
      </c>
      <c r="T11" s="82">
        <v>44037</v>
      </c>
      <c r="U11" s="83">
        <f t="shared" si="4"/>
        <v>30</v>
      </c>
    </row>
    <row r="12" spans="1:21" ht="15.75" customHeight="1" x14ac:dyDescent="0.2">
      <c r="B12" s="84"/>
      <c r="C12" s="85"/>
      <c r="D12" s="86"/>
      <c r="E12" s="85" t="s">
        <v>54</v>
      </c>
      <c r="F12" s="92"/>
      <c r="G12" s="88">
        <v>0</v>
      </c>
      <c r="H12" s="89">
        <f t="shared" ref="H12" si="7">H11-G12</f>
        <v>10000</v>
      </c>
      <c r="I12" s="89"/>
      <c r="J12" s="89">
        <f t="shared" si="1"/>
        <v>10000</v>
      </c>
      <c r="K12" s="77">
        <f>P12-O12+1</f>
        <v>31</v>
      </c>
      <c r="L12" s="89">
        <f>J12*K12</f>
        <v>310000</v>
      </c>
      <c r="M12" s="89"/>
      <c r="N12" s="77"/>
      <c r="O12" s="78">
        <f t="shared" ref="O12" si="8">S12</f>
        <v>44037</v>
      </c>
      <c r="P12" s="79">
        <f>T12-1</f>
        <v>44067</v>
      </c>
      <c r="Q12" s="90"/>
      <c r="S12" s="91">
        <f>T11</f>
        <v>44037</v>
      </c>
      <c r="T12" s="82">
        <v>44068</v>
      </c>
      <c r="U12" s="83">
        <f t="shared" si="4"/>
        <v>31</v>
      </c>
    </row>
    <row r="13" spans="1:21" ht="15.75" customHeight="1" x14ac:dyDescent="0.2">
      <c r="B13" s="84"/>
      <c r="C13" s="85"/>
      <c r="D13" s="86"/>
      <c r="E13" s="175" t="s">
        <v>54</v>
      </c>
      <c r="F13" s="92"/>
      <c r="G13" s="88">
        <v>0</v>
      </c>
      <c r="H13" s="89">
        <f>H12-G13</f>
        <v>10000</v>
      </c>
      <c r="I13" s="89"/>
      <c r="J13" s="89">
        <f t="shared" si="1"/>
        <v>10000</v>
      </c>
      <c r="K13" s="77">
        <f t="shared" ref="K13:K18" si="9">P13-O13+1</f>
        <v>31</v>
      </c>
      <c r="L13" s="89">
        <f t="shared" ref="L13:L18" si="10">J13*K13</f>
        <v>310000</v>
      </c>
      <c r="M13" s="89"/>
      <c r="N13" s="77"/>
      <c r="O13" s="78">
        <f>S13</f>
        <v>44068</v>
      </c>
      <c r="P13" s="79">
        <f>T13-1</f>
        <v>44098</v>
      </c>
      <c r="Q13" s="90"/>
      <c r="S13" s="91">
        <f t="shared" ref="S13:S18" si="11">T12</f>
        <v>44068</v>
      </c>
      <c r="T13" s="82">
        <v>44099</v>
      </c>
      <c r="U13" s="83">
        <f t="shared" si="4"/>
        <v>31</v>
      </c>
    </row>
    <row r="14" spans="1:21" ht="15.75" customHeight="1" x14ac:dyDescent="0.2">
      <c r="B14" s="84"/>
      <c r="C14" s="85"/>
      <c r="D14" s="86"/>
      <c r="E14" s="85"/>
      <c r="F14" s="92"/>
      <c r="G14" s="88">
        <v>139</v>
      </c>
      <c r="H14" s="89">
        <f t="shared" ref="H14:H18" si="12">H13-G14</f>
        <v>9861</v>
      </c>
      <c r="I14" s="89"/>
      <c r="J14" s="89">
        <f t="shared" si="1"/>
        <v>9861</v>
      </c>
      <c r="K14" s="77">
        <f t="shared" si="9"/>
        <v>30</v>
      </c>
      <c r="L14" s="89">
        <f t="shared" si="10"/>
        <v>295830</v>
      </c>
      <c r="M14" s="89"/>
      <c r="N14" s="77"/>
      <c r="O14" s="78">
        <f t="shared" ref="O14:O18" si="13">S14</f>
        <v>44099</v>
      </c>
      <c r="P14" s="79">
        <f t="shared" ref="P14:P18" si="14">T14-1</f>
        <v>44128</v>
      </c>
      <c r="Q14" s="90"/>
      <c r="R14" s="94"/>
      <c r="S14" s="91">
        <f t="shared" si="11"/>
        <v>44099</v>
      </c>
      <c r="T14" s="82">
        <v>44129</v>
      </c>
      <c r="U14" s="83">
        <f t="shared" si="4"/>
        <v>30</v>
      </c>
    </row>
    <row r="15" spans="1:21" ht="15.75" customHeight="1" x14ac:dyDescent="0.2">
      <c r="B15" s="84"/>
      <c r="C15" s="93"/>
      <c r="D15" s="86"/>
      <c r="E15" s="85"/>
      <c r="F15" s="92"/>
      <c r="G15" s="88">
        <v>139</v>
      </c>
      <c r="H15" s="89">
        <f t="shared" si="12"/>
        <v>9722</v>
      </c>
      <c r="I15" s="89"/>
      <c r="J15" s="89">
        <f t="shared" si="1"/>
        <v>9722</v>
      </c>
      <c r="K15" s="77">
        <f t="shared" si="9"/>
        <v>31</v>
      </c>
      <c r="L15" s="89">
        <f t="shared" si="10"/>
        <v>301382</v>
      </c>
      <c r="M15" s="89"/>
      <c r="N15" s="77"/>
      <c r="O15" s="78">
        <f t="shared" si="13"/>
        <v>44129</v>
      </c>
      <c r="P15" s="79">
        <f t="shared" si="14"/>
        <v>44159</v>
      </c>
      <c r="Q15" s="90"/>
      <c r="R15" s="94"/>
      <c r="S15" s="91">
        <f t="shared" si="11"/>
        <v>44129</v>
      </c>
      <c r="T15" s="82">
        <v>44160</v>
      </c>
      <c r="U15" s="83">
        <f t="shared" si="4"/>
        <v>31</v>
      </c>
    </row>
    <row r="16" spans="1:21" ht="15.75" customHeight="1" x14ac:dyDescent="0.2">
      <c r="B16" s="84"/>
      <c r="C16" s="93"/>
      <c r="D16" s="86"/>
      <c r="E16" s="85"/>
      <c r="F16" s="92"/>
      <c r="G16" s="88">
        <v>139</v>
      </c>
      <c r="H16" s="89">
        <f t="shared" si="12"/>
        <v>9583</v>
      </c>
      <c r="I16" s="89"/>
      <c r="J16" s="89">
        <f t="shared" si="1"/>
        <v>9583</v>
      </c>
      <c r="K16" s="77">
        <f t="shared" si="9"/>
        <v>30</v>
      </c>
      <c r="L16" s="89">
        <f t="shared" si="10"/>
        <v>287490</v>
      </c>
      <c r="M16" s="89"/>
      <c r="N16" s="77"/>
      <c r="O16" s="78">
        <f t="shared" si="13"/>
        <v>44160</v>
      </c>
      <c r="P16" s="79">
        <f t="shared" si="14"/>
        <v>44189</v>
      </c>
      <c r="Q16" s="90"/>
      <c r="S16" s="91">
        <f t="shared" si="11"/>
        <v>44160</v>
      </c>
      <c r="T16" s="82">
        <v>44190</v>
      </c>
      <c r="U16" s="83">
        <f t="shared" si="4"/>
        <v>30</v>
      </c>
    </row>
    <row r="17" spans="2:21" ht="15.75" customHeight="1" x14ac:dyDescent="0.2">
      <c r="B17" s="84"/>
      <c r="C17" s="93"/>
      <c r="D17" s="86"/>
      <c r="E17" s="85"/>
      <c r="F17" s="92"/>
      <c r="G17" s="88">
        <v>139</v>
      </c>
      <c r="H17" s="89">
        <f t="shared" si="12"/>
        <v>9444</v>
      </c>
      <c r="I17" s="89"/>
      <c r="J17" s="89">
        <f t="shared" si="1"/>
        <v>9444</v>
      </c>
      <c r="K17" s="77">
        <f t="shared" si="9"/>
        <v>31</v>
      </c>
      <c r="L17" s="89">
        <f t="shared" si="10"/>
        <v>292764</v>
      </c>
      <c r="M17" s="89"/>
      <c r="N17" s="77"/>
      <c r="O17" s="78">
        <f t="shared" si="13"/>
        <v>44190</v>
      </c>
      <c r="P17" s="79">
        <f t="shared" si="14"/>
        <v>44220</v>
      </c>
      <c r="Q17" s="90"/>
      <c r="S17" s="91">
        <f t="shared" si="11"/>
        <v>44190</v>
      </c>
      <c r="T17" s="82">
        <v>44221</v>
      </c>
      <c r="U17" s="83">
        <f t="shared" si="4"/>
        <v>31</v>
      </c>
    </row>
    <row r="18" spans="2:21" ht="15.75" customHeight="1" thickBot="1" x14ac:dyDescent="0.25">
      <c r="B18" s="84"/>
      <c r="C18" s="93"/>
      <c r="D18" s="86"/>
      <c r="E18" s="85"/>
      <c r="F18" s="92"/>
      <c r="G18" s="88">
        <v>139</v>
      </c>
      <c r="H18" s="89">
        <f t="shared" si="12"/>
        <v>9305</v>
      </c>
      <c r="I18" s="89"/>
      <c r="J18" s="89">
        <f t="shared" si="1"/>
        <v>9305</v>
      </c>
      <c r="K18" s="77">
        <f t="shared" si="9"/>
        <v>7</v>
      </c>
      <c r="L18" s="89">
        <f t="shared" si="10"/>
        <v>65135</v>
      </c>
      <c r="M18" s="89"/>
      <c r="N18" s="77"/>
      <c r="O18" s="78">
        <f t="shared" si="13"/>
        <v>44221</v>
      </c>
      <c r="P18" s="79">
        <f t="shared" si="14"/>
        <v>44227</v>
      </c>
      <c r="Q18" s="90"/>
      <c r="S18" s="91">
        <f t="shared" si="11"/>
        <v>44221</v>
      </c>
      <c r="T18" s="82">
        <v>44228</v>
      </c>
      <c r="U18" s="83">
        <f t="shared" si="4"/>
        <v>7</v>
      </c>
    </row>
    <row r="19" spans="2:21" ht="15" customHeight="1" thickBot="1" x14ac:dyDescent="0.25">
      <c r="B19" s="95"/>
      <c r="C19" s="96"/>
      <c r="D19" s="97"/>
      <c r="E19" s="97"/>
      <c r="F19" s="98"/>
      <c r="G19" s="99"/>
      <c r="H19" s="100"/>
      <c r="I19" s="100"/>
      <c r="J19" s="100"/>
      <c r="K19" s="100">
        <f>SUM(K6:K18)</f>
        <v>249</v>
      </c>
      <c r="L19" s="100">
        <f>SUM(L6:L18)</f>
        <v>2442601</v>
      </c>
      <c r="M19" s="100">
        <f>ROUNDDOWN(L19*1000/365,0)</f>
        <v>6692057</v>
      </c>
      <c r="N19" s="100">
        <f>ROUNDDOWN(M19*0.5%,0)</f>
        <v>33460</v>
      </c>
      <c r="O19" s="101"/>
      <c r="P19" s="101"/>
      <c r="Q19" s="102" t="s">
        <v>55</v>
      </c>
      <c r="U19" s="60">
        <f>SUM(U6:U18)</f>
        <v>249</v>
      </c>
    </row>
    <row r="20" spans="2:21" ht="15.75" customHeight="1" x14ac:dyDescent="0.2">
      <c r="B20" s="108" t="str">
        <f>B$5</f>
        <v>●●株式会社</v>
      </c>
      <c r="C20" s="74">
        <f>C$5</f>
        <v>43979</v>
      </c>
      <c r="D20" s="73">
        <f t="shared" ref="D20:F20" si="15">D$5</f>
        <v>10000</v>
      </c>
      <c r="E20" s="75">
        <f t="shared" si="15"/>
        <v>3</v>
      </c>
      <c r="F20" s="109" t="str">
        <f t="shared" si="15"/>
        <v>R8.9（25日）</v>
      </c>
      <c r="G20" s="76"/>
      <c r="H20" s="77">
        <f>J18</f>
        <v>9305</v>
      </c>
      <c r="I20" s="77"/>
      <c r="J20" s="77">
        <f t="shared" ref="J20:J32" si="16">H20-I20</f>
        <v>9305</v>
      </c>
      <c r="K20" s="77">
        <f t="shared" ref="K20:K32" si="17">P20-O20+1</f>
        <v>24</v>
      </c>
      <c r="L20" s="77">
        <f t="shared" ref="L20:L31" si="18">J20*K20</f>
        <v>223320</v>
      </c>
      <c r="M20" s="77"/>
      <c r="N20" s="77"/>
      <c r="O20" s="78">
        <f t="shared" ref="O20:O32" si="19">S20</f>
        <v>44228</v>
      </c>
      <c r="P20" s="79">
        <f>T20-1</f>
        <v>44251</v>
      </c>
      <c r="Q20" s="80"/>
      <c r="S20" s="81">
        <f>T18</f>
        <v>44228</v>
      </c>
      <c r="T20" s="82">
        <v>44252</v>
      </c>
      <c r="U20" s="83">
        <f t="shared" ref="U20:U32" si="20">T20-S20</f>
        <v>24</v>
      </c>
    </row>
    <row r="21" spans="2:21" ht="15.75" customHeight="1" x14ac:dyDescent="0.2">
      <c r="B21" s="84"/>
      <c r="C21" s="85"/>
      <c r="D21" s="86"/>
      <c r="E21" s="85"/>
      <c r="F21" s="92"/>
      <c r="G21" s="88">
        <f t="shared" ref="G21:G24" si="21">$G$5</f>
        <v>139</v>
      </c>
      <c r="H21" s="89">
        <f t="shared" ref="H21:H26" si="22">H20-G21</f>
        <v>9166</v>
      </c>
      <c r="I21" s="89"/>
      <c r="J21" s="89">
        <f t="shared" si="16"/>
        <v>9166</v>
      </c>
      <c r="K21" s="77">
        <f t="shared" si="17"/>
        <v>28</v>
      </c>
      <c r="L21" s="89">
        <f t="shared" si="18"/>
        <v>256648</v>
      </c>
      <c r="M21" s="89"/>
      <c r="N21" s="77"/>
      <c r="O21" s="78">
        <f t="shared" si="19"/>
        <v>44252</v>
      </c>
      <c r="P21" s="79">
        <f t="shared" ref="P21:P32" si="23">T21-1</f>
        <v>44279</v>
      </c>
      <c r="Q21" s="90"/>
      <c r="S21" s="91">
        <f t="shared" ref="S21:S26" si="24">T20</f>
        <v>44252</v>
      </c>
      <c r="T21" s="82">
        <v>44280</v>
      </c>
      <c r="U21" s="83">
        <f t="shared" si="20"/>
        <v>28</v>
      </c>
    </row>
    <row r="22" spans="2:21" ht="15.75" customHeight="1" x14ac:dyDescent="0.2">
      <c r="B22" s="84"/>
      <c r="C22" s="85"/>
      <c r="D22" s="86"/>
      <c r="E22" s="85"/>
      <c r="F22" s="92"/>
      <c r="G22" s="88">
        <f t="shared" si="21"/>
        <v>139</v>
      </c>
      <c r="H22" s="89">
        <f t="shared" si="22"/>
        <v>9027</v>
      </c>
      <c r="I22" s="89"/>
      <c r="J22" s="89">
        <f t="shared" si="16"/>
        <v>9027</v>
      </c>
      <c r="K22" s="77">
        <f t="shared" si="17"/>
        <v>31</v>
      </c>
      <c r="L22" s="89">
        <f t="shared" si="18"/>
        <v>279837</v>
      </c>
      <c r="M22" s="89"/>
      <c r="N22" s="77"/>
      <c r="O22" s="78">
        <f t="shared" si="19"/>
        <v>44280</v>
      </c>
      <c r="P22" s="79">
        <f t="shared" si="23"/>
        <v>44310</v>
      </c>
      <c r="Q22" s="90"/>
      <c r="S22" s="91">
        <f t="shared" si="24"/>
        <v>44280</v>
      </c>
      <c r="T22" s="82">
        <v>44311</v>
      </c>
      <c r="U22" s="83">
        <f t="shared" si="20"/>
        <v>31</v>
      </c>
    </row>
    <row r="23" spans="2:21" ht="15.75" customHeight="1" x14ac:dyDescent="0.2">
      <c r="B23" s="84"/>
      <c r="C23" s="85"/>
      <c r="D23" s="86"/>
      <c r="E23" s="85"/>
      <c r="F23" s="92"/>
      <c r="G23" s="88">
        <f t="shared" si="21"/>
        <v>139</v>
      </c>
      <c r="H23" s="89">
        <f t="shared" si="22"/>
        <v>8888</v>
      </c>
      <c r="I23" s="89"/>
      <c r="J23" s="89">
        <f t="shared" si="16"/>
        <v>8888</v>
      </c>
      <c r="K23" s="77">
        <f t="shared" si="17"/>
        <v>30</v>
      </c>
      <c r="L23" s="89">
        <f t="shared" si="18"/>
        <v>266640</v>
      </c>
      <c r="M23" s="89"/>
      <c r="N23" s="77"/>
      <c r="O23" s="78">
        <f t="shared" si="19"/>
        <v>44311</v>
      </c>
      <c r="P23" s="79">
        <f t="shared" si="23"/>
        <v>44340</v>
      </c>
      <c r="Q23" s="90"/>
      <c r="S23" s="91">
        <f t="shared" si="24"/>
        <v>44311</v>
      </c>
      <c r="T23" s="82">
        <v>44341</v>
      </c>
      <c r="U23" s="83">
        <f t="shared" si="20"/>
        <v>30</v>
      </c>
    </row>
    <row r="24" spans="2:21" ht="15.75" customHeight="1" x14ac:dyDescent="0.2">
      <c r="B24" s="84"/>
      <c r="C24" s="93"/>
      <c r="D24" s="86"/>
      <c r="E24" s="85"/>
      <c r="F24" s="92"/>
      <c r="G24" s="88">
        <f t="shared" si="21"/>
        <v>139</v>
      </c>
      <c r="H24" s="89">
        <f t="shared" si="22"/>
        <v>8749</v>
      </c>
      <c r="I24" s="89"/>
      <c r="J24" s="89">
        <f t="shared" si="16"/>
        <v>8749</v>
      </c>
      <c r="K24" s="77">
        <f t="shared" si="17"/>
        <v>31</v>
      </c>
      <c r="L24" s="89">
        <f t="shared" si="18"/>
        <v>271219</v>
      </c>
      <c r="M24" s="89"/>
      <c r="N24" s="77"/>
      <c r="O24" s="78">
        <f t="shared" si="19"/>
        <v>44341</v>
      </c>
      <c r="P24" s="79">
        <f t="shared" si="23"/>
        <v>44371</v>
      </c>
      <c r="Q24" s="90"/>
      <c r="S24" s="91">
        <f t="shared" si="24"/>
        <v>44341</v>
      </c>
      <c r="T24" s="82">
        <v>44372</v>
      </c>
      <c r="U24" s="83">
        <f t="shared" si="20"/>
        <v>31</v>
      </c>
    </row>
    <row r="25" spans="2:21" ht="15.75" customHeight="1" x14ac:dyDescent="0.2">
      <c r="B25" s="84"/>
      <c r="C25" s="93"/>
      <c r="D25" s="86"/>
      <c r="E25" s="85"/>
      <c r="F25" s="87"/>
      <c r="G25" s="88">
        <f t="shared" ref="G25:G32" si="25">$G$5</f>
        <v>139</v>
      </c>
      <c r="H25" s="89">
        <f t="shared" si="22"/>
        <v>8610</v>
      </c>
      <c r="I25" s="89"/>
      <c r="J25" s="89">
        <f t="shared" si="16"/>
        <v>8610</v>
      </c>
      <c r="K25" s="77">
        <f t="shared" si="17"/>
        <v>30</v>
      </c>
      <c r="L25" s="89">
        <f t="shared" si="18"/>
        <v>258300</v>
      </c>
      <c r="M25" s="89"/>
      <c r="N25" s="77"/>
      <c r="O25" s="78">
        <f t="shared" si="19"/>
        <v>44372</v>
      </c>
      <c r="P25" s="79">
        <f t="shared" si="23"/>
        <v>44401</v>
      </c>
      <c r="Q25" s="90"/>
      <c r="S25" s="91">
        <f t="shared" si="24"/>
        <v>44372</v>
      </c>
      <c r="T25" s="82">
        <v>44402</v>
      </c>
      <c r="U25" s="83">
        <f t="shared" si="20"/>
        <v>30</v>
      </c>
    </row>
    <row r="26" spans="2:21" ht="15.75" customHeight="1" x14ac:dyDescent="0.2">
      <c r="B26" s="84"/>
      <c r="C26" s="93"/>
      <c r="D26" s="86"/>
      <c r="E26" s="85"/>
      <c r="F26" s="87"/>
      <c r="G26" s="88">
        <f t="shared" si="25"/>
        <v>139</v>
      </c>
      <c r="H26" s="89">
        <f t="shared" si="22"/>
        <v>8471</v>
      </c>
      <c r="I26" s="89"/>
      <c r="J26" s="89">
        <f t="shared" si="16"/>
        <v>8471</v>
      </c>
      <c r="K26" s="77">
        <f t="shared" si="17"/>
        <v>31</v>
      </c>
      <c r="L26" s="89">
        <f t="shared" si="18"/>
        <v>262601</v>
      </c>
      <c r="M26" s="89"/>
      <c r="N26" s="77"/>
      <c r="O26" s="78">
        <f t="shared" si="19"/>
        <v>44402</v>
      </c>
      <c r="P26" s="79">
        <f t="shared" si="23"/>
        <v>44432</v>
      </c>
      <c r="Q26" s="90"/>
      <c r="S26" s="91">
        <f t="shared" si="24"/>
        <v>44402</v>
      </c>
      <c r="T26" s="82">
        <v>44433</v>
      </c>
      <c r="U26" s="83">
        <f t="shared" si="20"/>
        <v>31</v>
      </c>
    </row>
    <row r="27" spans="2:21" ht="15.75" customHeight="1" x14ac:dyDescent="0.2">
      <c r="B27" s="84"/>
      <c r="C27" s="85"/>
      <c r="D27" s="86"/>
      <c r="E27" s="85"/>
      <c r="F27" s="87"/>
      <c r="G27" s="88">
        <f t="shared" si="25"/>
        <v>139</v>
      </c>
      <c r="H27" s="89">
        <f>H26-G27</f>
        <v>8332</v>
      </c>
      <c r="I27" s="89"/>
      <c r="J27" s="89">
        <f t="shared" si="16"/>
        <v>8332</v>
      </c>
      <c r="K27" s="77">
        <f t="shared" si="17"/>
        <v>31</v>
      </c>
      <c r="L27" s="89">
        <f t="shared" si="18"/>
        <v>258292</v>
      </c>
      <c r="M27" s="89"/>
      <c r="N27" s="77"/>
      <c r="O27" s="78">
        <f t="shared" si="19"/>
        <v>44433</v>
      </c>
      <c r="P27" s="79">
        <f t="shared" si="23"/>
        <v>44463</v>
      </c>
      <c r="Q27" s="90"/>
      <c r="S27" s="91">
        <f>T26</f>
        <v>44433</v>
      </c>
      <c r="T27" s="82">
        <v>44464</v>
      </c>
      <c r="U27" s="83">
        <f t="shared" si="20"/>
        <v>31</v>
      </c>
    </row>
    <row r="28" spans="2:21" ht="15.75" customHeight="1" x14ac:dyDescent="0.2">
      <c r="B28" s="84"/>
      <c r="C28" s="85"/>
      <c r="D28" s="86"/>
      <c r="E28" s="85"/>
      <c r="F28" s="87"/>
      <c r="G28" s="88">
        <f t="shared" si="25"/>
        <v>139</v>
      </c>
      <c r="H28" s="89">
        <f t="shared" ref="H28:H31" si="26">H27-G28</f>
        <v>8193</v>
      </c>
      <c r="I28" s="89"/>
      <c r="J28" s="89">
        <f t="shared" si="16"/>
        <v>8193</v>
      </c>
      <c r="K28" s="77">
        <f t="shared" si="17"/>
        <v>30</v>
      </c>
      <c r="L28" s="89">
        <f t="shared" si="18"/>
        <v>245790</v>
      </c>
      <c r="M28" s="89"/>
      <c r="N28" s="77"/>
      <c r="O28" s="78">
        <f t="shared" si="19"/>
        <v>44464</v>
      </c>
      <c r="P28" s="79">
        <f t="shared" si="23"/>
        <v>44493</v>
      </c>
      <c r="Q28" s="90"/>
      <c r="S28" s="91">
        <f t="shared" ref="S28:S32" si="27">T27</f>
        <v>44464</v>
      </c>
      <c r="T28" s="82">
        <v>44494</v>
      </c>
      <c r="U28" s="83">
        <f t="shared" si="20"/>
        <v>30</v>
      </c>
    </row>
    <row r="29" spans="2:21" ht="15.75" customHeight="1" x14ac:dyDescent="0.2">
      <c r="B29" s="84"/>
      <c r="C29" s="85"/>
      <c r="D29" s="86"/>
      <c r="E29" s="85"/>
      <c r="F29" s="87"/>
      <c r="G29" s="88">
        <f t="shared" si="25"/>
        <v>139</v>
      </c>
      <c r="H29" s="89">
        <f t="shared" si="26"/>
        <v>8054</v>
      </c>
      <c r="I29" s="89"/>
      <c r="J29" s="89">
        <f t="shared" si="16"/>
        <v>8054</v>
      </c>
      <c r="K29" s="77">
        <f t="shared" si="17"/>
        <v>31</v>
      </c>
      <c r="L29" s="89">
        <f t="shared" si="18"/>
        <v>249674</v>
      </c>
      <c r="M29" s="89"/>
      <c r="N29" s="77"/>
      <c r="O29" s="78">
        <f t="shared" si="19"/>
        <v>44494</v>
      </c>
      <c r="P29" s="79">
        <f t="shared" si="23"/>
        <v>44524</v>
      </c>
      <c r="Q29" s="90"/>
      <c r="R29" s="94"/>
      <c r="S29" s="91">
        <f t="shared" si="27"/>
        <v>44494</v>
      </c>
      <c r="T29" s="82">
        <v>44525</v>
      </c>
      <c r="U29" s="83">
        <f t="shared" si="20"/>
        <v>31</v>
      </c>
    </row>
    <row r="30" spans="2:21" ht="15.75" customHeight="1" x14ac:dyDescent="0.2">
      <c r="B30" s="84"/>
      <c r="C30" s="93"/>
      <c r="D30" s="86"/>
      <c r="E30" s="85"/>
      <c r="F30" s="87"/>
      <c r="G30" s="88">
        <f t="shared" si="25"/>
        <v>139</v>
      </c>
      <c r="H30" s="89">
        <f t="shared" si="26"/>
        <v>7915</v>
      </c>
      <c r="I30" s="89"/>
      <c r="J30" s="89">
        <f t="shared" si="16"/>
        <v>7915</v>
      </c>
      <c r="K30" s="77">
        <f t="shared" si="17"/>
        <v>30</v>
      </c>
      <c r="L30" s="89">
        <f t="shared" si="18"/>
        <v>237450</v>
      </c>
      <c r="M30" s="89"/>
      <c r="N30" s="77"/>
      <c r="O30" s="78">
        <f t="shared" si="19"/>
        <v>44525</v>
      </c>
      <c r="P30" s="79">
        <f t="shared" si="23"/>
        <v>44554</v>
      </c>
      <c r="Q30" s="90"/>
      <c r="R30" s="94"/>
      <c r="S30" s="91">
        <f t="shared" si="27"/>
        <v>44525</v>
      </c>
      <c r="T30" s="82">
        <v>44555</v>
      </c>
      <c r="U30" s="83">
        <f t="shared" si="20"/>
        <v>30</v>
      </c>
    </row>
    <row r="31" spans="2:21" ht="15.75" customHeight="1" x14ac:dyDescent="0.2">
      <c r="B31" s="84"/>
      <c r="C31" s="93"/>
      <c r="D31" s="86"/>
      <c r="E31" s="85"/>
      <c r="F31" s="87"/>
      <c r="G31" s="88">
        <f t="shared" si="25"/>
        <v>139</v>
      </c>
      <c r="H31" s="89">
        <f t="shared" si="26"/>
        <v>7776</v>
      </c>
      <c r="I31" s="89"/>
      <c r="J31" s="89">
        <f t="shared" si="16"/>
        <v>7776</v>
      </c>
      <c r="K31" s="77">
        <f t="shared" si="17"/>
        <v>31</v>
      </c>
      <c r="L31" s="89">
        <f t="shared" si="18"/>
        <v>241056</v>
      </c>
      <c r="M31" s="89"/>
      <c r="N31" s="77"/>
      <c r="O31" s="78">
        <f t="shared" si="19"/>
        <v>44555</v>
      </c>
      <c r="P31" s="79">
        <f t="shared" si="23"/>
        <v>44585</v>
      </c>
      <c r="Q31" s="90"/>
      <c r="S31" s="91">
        <f t="shared" si="27"/>
        <v>44555</v>
      </c>
      <c r="T31" s="82">
        <v>44586</v>
      </c>
      <c r="U31" s="83">
        <f t="shared" si="20"/>
        <v>31</v>
      </c>
    </row>
    <row r="32" spans="2:21" ht="15.75" customHeight="1" thickBot="1" x14ac:dyDescent="0.25">
      <c r="B32" s="84"/>
      <c r="C32" s="93"/>
      <c r="D32" s="86"/>
      <c r="E32" s="85"/>
      <c r="F32" s="87"/>
      <c r="G32" s="88">
        <f t="shared" si="25"/>
        <v>139</v>
      </c>
      <c r="H32" s="89">
        <f>H31-G32</f>
        <v>7637</v>
      </c>
      <c r="I32" s="89"/>
      <c r="J32" s="89">
        <f t="shared" si="16"/>
        <v>7637</v>
      </c>
      <c r="K32" s="77">
        <f t="shared" si="17"/>
        <v>7</v>
      </c>
      <c r="L32" s="89">
        <f>J32*K32</f>
        <v>53459</v>
      </c>
      <c r="M32" s="89"/>
      <c r="N32" s="77"/>
      <c r="O32" s="78">
        <f t="shared" si="19"/>
        <v>44586</v>
      </c>
      <c r="P32" s="79">
        <f t="shared" si="23"/>
        <v>44592</v>
      </c>
      <c r="Q32" s="90"/>
      <c r="S32" s="91">
        <f t="shared" si="27"/>
        <v>44586</v>
      </c>
      <c r="T32" s="82">
        <v>44593</v>
      </c>
      <c r="U32" s="83">
        <f t="shared" si="20"/>
        <v>7</v>
      </c>
    </row>
    <row r="33" spans="2:21" ht="15.75" customHeight="1" thickBot="1" x14ac:dyDescent="0.25">
      <c r="B33" s="95"/>
      <c r="C33" s="104"/>
      <c r="D33" s="105"/>
      <c r="E33" s="104"/>
      <c r="F33" s="106"/>
      <c r="G33" s="107"/>
      <c r="H33" s="100"/>
      <c r="I33" s="100"/>
      <c r="J33" s="100"/>
      <c r="K33" s="100">
        <f>SUM(K20:K32)</f>
        <v>365</v>
      </c>
      <c r="L33" s="100">
        <f>SUM(L20:L32)</f>
        <v>3104286</v>
      </c>
      <c r="M33" s="100">
        <f>ROUNDDOWN(L33*1000/365,0)</f>
        <v>8504893</v>
      </c>
      <c r="N33" s="100">
        <f>ROUNDDOWN(M33*0.5%,0)</f>
        <v>42524</v>
      </c>
      <c r="O33" s="101"/>
      <c r="P33" s="101"/>
      <c r="Q33" s="102" t="s">
        <v>56</v>
      </c>
      <c r="U33" s="60">
        <f>SUM(U20:U32)</f>
        <v>365</v>
      </c>
    </row>
    <row r="34" spans="2:21" ht="15.75" customHeight="1" x14ac:dyDescent="0.2">
      <c r="B34" s="108" t="str">
        <f>B$5</f>
        <v>●●株式会社</v>
      </c>
      <c r="C34" s="74">
        <f>C$5</f>
        <v>43979</v>
      </c>
      <c r="D34" s="73">
        <f t="shared" ref="D34:F34" si="28">D$5</f>
        <v>10000</v>
      </c>
      <c r="E34" s="75">
        <f t="shared" si="28"/>
        <v>3</v>
      </c>
      <c r="F34" s="109" t="str">
        <f t="shared" si="28"/>
        <v>R8.9（25日）</v>
      </c>
      <c r="G34" s="76"/>
      <c r="H34" s="77">
        <f>J32</f>
        <v>7637</v>
      </c>
      <c r="I34" s="77"/>
      <c r="J34" s="77">
        <f t="shared" ref="J34:J46" si="29">H34-I34</f>
        <v>7637</v>
      </c>
      <c r="K34" s="77">
        <f t="shared" ref="K34:K46" si="30">P34-O34+1</f>
        <v>24</v>
      </c>
      <c r="L34" s="77">
        <f t="shared" ref="L34:L46" si="31">J34*K34</f>
        <v>183288</v>
      </c>
      <c r="M34" s="77"/>
      <c r="N34" s="77"/>
      <c r="O34" s="78">
        <f t="shared" ref="O34:O46" si="32">S34</f>
        <v>44593</v>
      </c>
      <c r="P34" s="79">
        <f t="shared" ref="P34:P46" si="33">T34-1</f>
        <v>44616</v>
      </c>
      <c r="Q34" s="80"/>
      <c r="S34" s="81">
        <f>T32</f>
        <v>44593</v>
      </c>
      <c r="T34" s="82">
        <v>44617</v>
      </c>
      <c r="U34" s="83">
        <f t="shared" ref="U34:U46" si="34">T34-S34</f>
        <v>24</v>
      </c>
    </row>
    <row r="35" spans="2:21" ht="15.75" customHeight="1" x14ac:dyDescent="0.2">
      <c r="B35" s="84"/>
      <c r="C35" s="85"/>
      <c r="D35" s="86"/>
      <c r="E35" s="85"/>
      <c r="F35" s="87"/>
      <c r="G35" s="88">
        <f t="shared" ref="G35:G46" si="35">$G$5</f>
        <v>139</v>
      </c>
      <c r="H35" s="89">
        <f t="shared" ref="H35:H40" si="36">H34-G35</f>
        <v>7498</v>
      </c>
      <c r="I35" s="89"/>
      <c r="J35" s="89">
        <f t="shared" si="29"/>
        <v>7498</v>
      </c>
      <c r="K35" s="77">
        <f t="shared" si="30"/>
        <v>28</v>
      </c>
      <c r="L35" s="89">
        <f t="shared" si="31"/>
        <v>209944</v>
      </c>
      <c r="M35" s="89"/>
      <c r="N35" s="77"/>
      <c r="O35" s="78">
        <f t="shared" si="32"/>
        <v>44617</v>
      </c>
      <c r="P35" s="79">
        <f t="shared" si="33"/>
        <v>44644</v>
      </c>
      <c r="Q35" s="90"/>
      <c r="S35" s="91">
        <f t="shared" ref="S35:S46" si="37">T34</f>
        <v>44617</v>
      </c>
      <c r="T35" s="82">
        <v>44645</v>
      </c>
      <c r="U35" s="83">
        <f t="shared" si="34"/>
        <v>28</v>
      </c>
    </row>
    <row r="36" spans="2:21" ht="15.75" customHeight="1" x14ac:dyDescent="0.2">
      <c r="B36" s="84"/>
      <c r="C36" s="85"/>
      <c r="D36" s="86"/>
      <c r="E36" s="85"/>
      <c r="F36" s="87"/>
      <c r="G36" s="88">
        <f t="shared" si="35"/>
        <v>139</v>
      </c>
      <c r="H36" s="89">
        <f t="shared" si="36"/>
        <v>7359</v>
      </c>
      <c r="I36" s="89"/>
      <c r="J36" s="89">
        <f t="shared" si="29"/>
        <v>7359</v>
      </c>
      <c r="K36" s="77">
        <f t="shared" si="30"/>
        <v>31</v>
      </c>
      <c r="L36" s="89">
        <f t="shared" si="31"/>
        <v>228129</v>
      </c>
      <c r="M36" s="89"/>
      <c r="N36" s="77"/>
      <c r="O36" s="78">
        <f t="shared" si="32"/>
        <v>44645</v>
      </c>
      <c r="P36" s="79">
        <f t="shared" si="33"/>
        <v>44675</v>
      </c>
      <c r="Q36" s="90"/>
      <c r="S36" s="91">
        <f t="shared" si="37"/>
        <v>44645</v>
      </c>
      <c r="T36" s="82">
        <v>44676</v>
      </c>
      <c r="U36" s="83">
        <f t="shared" si="34"/>
        <v>31</v>
      </c>
    </row>
    <row r="37" spans="2:21" ht="15.75" customHeight="1" x14ac:dyDescent="0.2">
      <c r="B37" s="84"/>
      <c r="C37" s="85"/>
      <c r="D37" s="86"/>
      <c r="E37" s="85"/>
      <c r="F37" s="87"/>
      <c r="G37" s="88">
        <f t="shared" si="35"/>
        <v>139</v>
      </c>
      <c r="H37" s="89">
        <f t="shared" si="36"/>
        <v>7220</v>
      </c>
      <c r="I37" s="89"/>
      <c r="J37" s="89">
        <f t="shared" si="29"/>
        <v>7220</v>
      </c>
      <c r="K37" s="77">
        <f t="shared" si="30"/>
        <v>30</v>
      </c>
      <c r="L37" s="89">
        <f t="shared" si="31"/>
        <v>216600</v>
      </c>
      <c r="M37" s="89"/>
      <c r="N37" s="77"/>
      <c r="O37" s="78">
        <f t="shared" si="32"/>
        <v>44676</v>
      </c>
      <c r="P37" s="79">
        <f t="shared" si="33"/>
        <v>44705</v>
      </c>
      <c r="Q37" s="90"/>
      <c r="S37" s="91">
        <f t="shared" si="37"/>
        <v>44676</v>
      </c>
      <c r="T37" s="82">
        <v>44706</v>
      </c>
      <c r="U37" s="83">
        <f t="shared" si="34"/>
        <v>30</v>
      </c>
    </row>
    <row r="38" spans="2:21" ht="15.75" customHeight="1" x14ac:dyDescent="0.2">
      <c r="B38" s="84"/>
      <c r="C38" s="93"/>
      <c r="D38" s="86"/>
      <c r="E38" s="85"/>
      <c r="F38" s="87"/>
      <c r="G38" s="88">
        <f t="shared" si="35"/>
        <v>139</v>
      </c>
      <c r="H38" s="89">
        <f t="shared" si="36"/>
        <v>7081</v>
      </c>
      <c r="I38" s="89"/>
      <c r="J38" s="89">
        <f t="shared" si="29"/>
        <v>7081</v>
      </c>
      <c r="K38" s="77">
        <f t="shared" si="30"/>
        <v>31</v>
      </c>
      <c r="L38" s="89">
        <f t="shared" si="31"/>
        <v>219511</v>
      </c>
      <c r="M38" s="89"/>
      <c r="N38" s="77"/>
      <c r="O38" s="78">
        <f t="shared" si="32"/>
        <v>44706</v>
      </c>
      <c r="P38" s="79">
        <f t="shared" si="33"/>
        <v>44736</v>
      </c>
      <c r="Q38" s="90"/>
      <c r="S38" s="91">
        <f t="shared" si="37"/>
        <v>44706</v>
      </c>
      <c r="T38" s="82">
        <v>44737</v>
      </c>
      <c r="U38" s="83">
        <f t="shared" si="34"/>
        <v>31</v>
      </c>
    </row>
    <row r="39" spans="2:21" ht="15.75" customHeight="1" x14ac:dyDescent="0.2">
      <c r="B39" s="84"/>
      <c r="C39" s="93"/>
      <c r="D39" s="86"/>
      <c r="E39" s="85"/>
      <c r="F39" s="87"/>
      <c r="G39" s="88">
        <f t="shared" si="35"/>
        <v>139</v>
      </c>
      <c r="H39" s="89">
        <f t="shared" si="36"/>
        <v>6942</v>
      </c>
      <c r="I39" s="89"/>
      <c r="J39" s="89">
        <f t="shared" si="29"/>
        <v>6942</v>
      </c>
      <c r="K39" s="77">
        <f t="shared" si="30"/>
        <v>30</v>
      </c>
      <c r="L39" s="89">
        <f t="shared" si="31"/>
        <v>208260</v>
      </c>
      <c r="M39" s="89"/>
      <c r="N39" s="77"/>
      <c r="O39" s="78">
        <f t="shared" si="32"/>
        <v>44737</v>
      </c>
      <c r="P39" s="79">
        <f t="shared" si="33"/>
        <v>44766</v>
      </c>
      <c r="Q39" s="90"/>
      <c r="S39" s="91">
        <f t="shared" si="37"/>
        <v>44737</v>
      </c>
      <c r="T39" s="82">
        <v>44767</v>
      </c>
      <c r="U39" s="83">
        <f t="shared" si="34"/>
        <v>30</v>
      </c>
    </row>
    <row r="40" spans="2:21" ht="15.75" customHeight="1" x14ac:dyDescent="0.2">
      <c r="B40" s="84"/>
      <c r="C40" s="93"/>
      <c r="D40" s="86"/>
      <c r="E40" s="85"/>
      <c r="F40" s="87"/>
      <c r="G40" s="88">
        <f t="shared" si="35"/>
        <v>139</v>
      </c>
      <c r="H40" s="89">
        <f t="shared" si="36"/>
        <v>6803</v>
      </c>
      <c r="I40" s="89"/>
      <c r="J40" s="89">
        <f t="shared" si="29"/>
        <v>6803</v>
      </c>
      <c r="K40" s="77">
        <f t="shared" si="30"/>
        <v>31</v>
      </c>
      <c r="L40" s="89">
        <f t="shared" si="31"/>
        <v>210893</v>
      </c>
      <c r="M40" s="89"/>
      <c r="N40" s="77"/>
      <c r="O40" s="78">
        <f t="shared" si="32"/>
        <v>44767</v>
      </c>
      <c r="P40" s="79">
        <f t="shared" si="33"/>
        <v>44797</v>
      </c>
      <c r="Q40" s="90"/>
      <c r="S40" s="91">
        <f t="shared" si="37"/>
        <v>44767</v>
      </c>
      <c r="T40" s="82">
        <v>44798</v>
      </c>
      <c r="U40" s="83">
        <f t="shared" si="34"/>
        <v>31</v>
      </c>
    </row>
    <row r="41" spans="2:21" ht="15.75" customHeight="1" x14ac:dyDescent="0.2">
      <c r="B41" s="84"/>
      <c r="C41" s="85"/>
      <c r="D41" s="86"/>
      <c r="E41" s="85"/>
      <c r="F41" s="87"/>
      <c r="G41" s="88">
        <f t="shared" si="35"/>
        <v>139</v>
      </c>
      <c r="H41" s="89">
        <f>H40-G41</f>
        <v>6664</v>
      </c>
      <c r="I41" s="89"/>
      <c r="J41" s="89">
        <f t="shared" si="29"/>
        <v>6664</v>
      </c>
      <c r="K41" s="77">
        <f t="shared" si="30"/>
        <v>31</v>
      </c>
      <c r="L41" s="89">
        <f t="shared" si="31"/>
        <v>206584</v>
      </c>
      <c r="M41" s="89"/>
      <c r="N41" s="77"/>
      <c r="O41" s="78">
        <f t="shared" si="32"/>
        <v>44798</v>
      </c>
      <c r="P41" s="79">
        <f t="shared" si="33"/>
        <v>44828</v>
      </c>
      <c r="Q41" s="90"/>
      <c r="S41" s="91">
        <f t="shared" si="37"/>
        <v>44798</v>
      </c>
      <c r="T41" s="82">
        <v>44829</v>
      </c>
      <c r="U41" s="83">
        <f t="shared" si="34"/>
        <v>31</v>
      </c>
    </row>
    <row r="42" spans="2:21" ht="15.75" customHeight="1" x14ac:dyDescent="0.2">
      <c r="B42" s="84"/>
      <c r="C42" s="85"/>
      <c r="D42" s="86"/>
      <c r="E42" s="85"/>
      <c r="F42" s="87"/>
      <c r="G42" s="88">
        <f t="shared" si="35"/>
        <v>139</v>
      </c>
      <c r="H42" s="89">
        <f t="shared" ref="H42:H46" si="38">H41-G42</f>
        <v>6525</v>
      </c>
      <c r="I42" s="89"/>
      <c r="J42" s="89">
        <f t="shared" si="29"/>
        <v>6525</v>
      </c>
      <c r="K42" s="77">
        <f t="shared" si="30"/>
        <v>30</v>
      </c>
      <c r="L42" s="89">
        <f t="shared" si="31"/>
        <v>195750</v>
      </c>
      <c r="M42" s="89"/>
      <c r="N42" s="77"/>
      <c r="O42" s="78">
        <f t="shared" si="32"/>
        <v>44829</v>
      </c>
      <c r="P42" s="79">
        <f t="shared" si="33"/>
        <v>44858</v>
      </c>
      <c r="Q42" s="90"/>
      <c r="S42" s="91">
        <f t="shared" si="37"/>
        <v>44829</v>
      </c>
      <c r="T42" s="82">
        <v>44859</v>
      </c>
      <c r="U42" s="83">
        <f t="shared" si="34"/>
        <v>30</v>
      </c>
    </row>
    <row r="43" spans="2:21" ht="15.75" customHeight="1" x14ac:dyDescent="0.2">
      <c r="B43" s="84"/>
      <c r="C43" s="85"/>
      <c r="D43" s="86"/>
      <c r="E43" s="85"/>
      <c r="F43" s="87"/>
      <c r="G43" s="88">
        <f t="shared" si="35"/>
        <v>139</v>
      </c>
      <c r="H43" s="89">
        <f t="shared" si="38"/>
        <v>6386</v>
      </c>
      <c r="I43" s="89"/>
      <c r="J43" s="89">
        <f t="shared" si="29"/>
        <v>6386</v>
      </c>
      <c r="K43" s="77">
        <f t="shared" si="30"/>
        <v>31</v>
      </c>
      <c r="L43" s="89">
        <f t="shared" si="31"/>
        <v>197966</v>
      </c>
      <c r="M43" s="89"/>
      <c r="N43" s="77"/>
      <c r="O43" s="78">
        <f t="shared" si="32"/>
        <v>44859</v>
      </c>
      <c r="P43" s="79">
        <f t="shared" si="33"/>
        <v>44889</v>
      </c>
      <c r="Q43" s="90"/>
      <c r="R43" s="94"/>
      <c r="S43" s="91">
        <f t="shared" si="37"/>
        <v>44859</v>
      </c>
      <c r="T43" s="82">
        <v>44890</v>
      </c>
      <c r="U43" s="83">
        <f t="shared" si="34"/>
        <v>31</v>
      </c>
    </row>
    <row r="44" spans="2:21" ht="15.75" customHeight="1" x14ac:dyDescent="0.2">
      <c r="B44" s="84"/>
      <c r="C44" s="93"/>
      <c r="D44" s="86"/>
      <c r="E44" s="85"/>
      <c r="F44" s="87"/>
      <c r="G44" s="88">
        <f t="shared" si="35"/>
        <v>139</v>
      </c>
      <c r="H44" s="89">
        <f t="shared" si="38"/>
        <v>6247</v>
      </c>
      <c r="I44" s="89"/>
      <c r="J44" s="89">
        <f t="shared" si="29"/>
        <v>6247</v>
      </c>
      <c r="K44" s="77">
        <f t="shared" si="30"/>
        <v>30</v>
      </c>
      <c r="L44" s="89">
        <f t="shared" si="31"/>
        <v>187410</v>
      </c>
      <c r="M44" s="89"/>
      <c r="N44" s="77"/>
      <c r="O44" s="78">
        <f t="shared" si="32"/>
        <v>44890</v>
      </c>
      <c r="P44" s="79">
        <f t="shared" si="33"/>
        <v>44919</v>
      </c>
      <c r="Q44" s="90"/>
      <c r="R44" s="94"/>
      <c r="S44" s="91">
        <f t="shared" si="37"/>
        <v>44890</v>
      </c>
      <c r="T44" s="82">
        <v>44920</v>
      </c>
      <c r="U44" s="83">
        <f t="shared" si="34"/>
        <v>30</v>
      </c>
    </row>
    <row r="45" spans="2:21" ht="15.75" customHeight="1" x14ac:dyDescent="0.2">
      <c r="B45" s="84"/>
      <c r="C45" s="93"/>
      <c r="D45" s="86"/>
      <c r="E45" s="85"/>
      <c r="F45" s="87"/>
      <c r="G45" s="88">
        <f t="shared" si="35"/>
        <v>139</v>
      </c>
      <c r="H45" s="89">
        <f t="shared" si="38"/>
        <v>6108</v>
      </c>
      <c r="I45" s="89"/>
      <c r="J45" s="89">
        <f t="shared" si="29"/>
        <v>6108</v>
      </c>
      <c r="K45" s="77">
        <f t="shared" si="30"/>
        <v>31</v>
      </c>
      <c r="L45" s="89">
        <f t="shared" si="31"/>
        <v>189348</v>
      </c>
      <c r="M45" s="89"/>
      <c r="N45" s="77"/>
      <c r="O45" s="78">
        <f t="shared" si="32"/>
        <v>44920</v>
      </c>
      <c r="P45" s="79">
        <f t="shared" si="33"/>
        <v>44950</v>
      </c>
      <c r="Q45" s="90"/>
      <c r="S45" s="91">
        <f t="shared" si="37"/>
        <v>44920</v>
      </c>
      <c r="T45" s="82">
        <v>44951</v>
      </c>
      <c r="U45" s="83">
        <f t="shared" si="34"/>
        <v>31</v>
      </c>
    </row>
    <row r="46" spans="2:21" ht="15.75" customHeight="1" thickBot="1" x14ac:dyDescent="0.25">
      <c r="B46" s="84"/>
      <c r="C46" s="93"/>
      <c r="D46" s="86"/>
      <c r="E46" s="85"/>
      <c r="F46" s="87"/>
      <c r="G46" s="88">
        <f t="shared" si="35"/>
        <v>139</v>
      </c>
      <c r="H46" s="89">
        <f t="shared" si="38"/>
        <v>5969</v>
      </c>
      <c r="I46" s="89"/>
      <c r="J46" s="89">
        <f t="shared" si="29"/>
        <v>5969</v>
      </c>
      <c r="K46" s="77">
        <f t="shared" si="30"/>
        <v>7</v>
      </c>
      <c r="L46" s="89">
        <f t="shared" si="31"/>
        <v>41783</v>
      </c>
      <c r="M46" s="89"/>
      <c r="N46" s="77"/>
      <c r="O46" s="78">
        <f t="shared" si="32"/>
        <v>44951</v>
      </c>
      <c r="P46" s="79">
        <f t="shared" si="33"/>
        <v>44957</v>
      </c>
      <c r="Q46" s="90"/>
      <c r="S46" s="91">
        <f t="shared" si="37"/>
        <v>44951</v>
      </c>
      <c r="T46" s="82">
        <v>44958</v>
      </c>
      <c r="U46" s="83">
        <f t="shared" si="34"/>
        <v>7</v>
      </c>
    </row>
    <row r="47" spans="2:21" ht="15.75" customHeight="1" thickBot="1" x14ac:dyDescent="0.25">
      <c r="B47" s="95"/>
      <c r="C47" s="104"/>
      <c r="D47" s="105"/>
      <c r="E47" s="104"/>
      <c r="F47" s="106"/>
      <c r="G47" s="107"/>
      <c r="H47" s="100"/>
      <c r="I47" s="100"/>
      <c r="J47" s="100"/>
      <c r="K47" s="100">
        <f>SUM(K34:K46)</f>
        <v>365</v>
      </c>
      <c r="L47" s="100">
        <f>SUM(L34:L46)</f>
        <v>2495466</v>
      </c>
      <c r="M47" s="100">
        <f>ROUNDDOWN(L47*1000/365,0)</f>
        <v>6836893</v>
      </c>
      <c r="N47" s="100">
        <f>ROUNDDOWN(M47*0.5%,0)</f>
        <v>34184</v>
      </c>
      <c r="O47" s="101"/>
      <c r="P47" s="101"/>
      <c r="Q47" s="102" t="s">
        <v>57</v>
      </c>
      <c r="U47" s="60">
        <f>SUM(U34:U46)</f>
        <v>365</v>
      </c>
    </row>
    <row r="48" spans="2:21" ht="15.75" customHeight="1" x14ac:dyDescent="0.2">
      <c r="B48" s="108" t="str">
        <f>B$5</f>
        <v>●●株式会社</v>
      </c>
      <c r="C48" s="74">
        <f>C$5</f>
        <v>43979</v>
      </c>
      <c r="D48" s="73">
        <f t="shared" ref="D48:F48" si="39">D$5</f>
        <v>10000</v>
      </c>
      <c r="E48" s="75">
        <f t="shared" si="39"/>
        <v>3</v>
      </c>
      <c r="F48" s="109" t="str">
        <f t="shared" si="39"/>
        <v>R8.9（25日）</v>
      </c>
      <c r="G48" s="76"/>
      <c r="H48" s="77">
        <f>J46</f>
        <v>5969</v>
      </c>
      <c r="I48" s="77"/>
      <c r="J48" s="77">
        <f t="shared" ref="J48:J52" si="40">H48-I48</f>
        <v>5969</v>
      </c>
      <c r="K48" s="77">
        <f t="shared" ref="K48:K52" si="41">P48-O48+1</f>
        <v>24</v>
      </c>
      <c r="L48" s="77">
        <f t="shared" ref="L48:L52" si="42">J48*K48</f>
        <v>143256</v>
      </c>
      <c r="M48" s="77"/>
      <c r="N48" s="77"/>
      <c r="O48" s="78">
        <f t="shared" ref="O48:O52" si="43">S48</f>
        <v>44958</v>
      </c>
      <c r="P48" s="79">
        <f t="shared" ref="P48:P51" si="44">T48-1</f>
        <v>44981</v>
      </c>
      <c r="Q48" s="80"/>
      <c r="S48" s="81">
        <f>T46</f>
        <v>44958</v>
      </c>
      <c r="T48" s="82">
        <v>44982</v>
      </c>
      <c r="U48" s="83">
        <f t="shared" ref="U48:U60" si="45">T48-S48</f>
        <v>24</v>
      </c>
    </row>
    <row r="49" spans="2:21" ht="15.75" customHeight="1" x14ac:dyDescent="0.2">
      <c r="B49" s="84"/>
      <c r="C49" s="85"/>
      <c r="D49" s="86"/>
      <c r="E49" s="85"/>
      <c r="F49" s="87"/>
      <c r="G49" s="88">
        <f t="shared" ref="G49:G52" si="46">$G$5</f>
        <v>139</v>
      </c>
      <c r="H49" s="89">
        <f t="shared" ref="H49:H52" si="47">H48-G49</f>
        <v>5830</v>
      </c>
      <c r="I49" s="89"/>
      <c r="J49" s="89">
        <f t="shared" si="40"/>
        <v>5830</v>
      </c>
      <c r="K49" s="77">
        <f t="shared" si="41"/>
        <v>28</v>
      </c>
      <c r="L49" s="89">
        <f t="shared" si="42"/>
        <v>163240</v>
      </c>
      <c r="M49" s="89"/>
      <c r="N49" s="77"/>
      <c r="O49" s="78">
        <f t="shared" si="43"/>
        <v>44982</v>
      </c>
      <c r="P49" s="79">
        <f t="shared" si="44"/>
        <v>45009</v>
      </c>
      <c r="Q49" s="90"/>
      <c r="S49" s="91">
        <f t="shared" ref="S49:S54" si="48">T48</f>
        <v>44982</v>
      </c>
      <c r="T49" s="82">
        <v>45010</v>
      </c>
      <c r="U49" s="83">
        <f t="shared" si="45"/>
        <v>28</v>
      </c>
    </row>
    <row r="50" spans="2:21" ht="15.75" customHeight="1" x14ac:dyDescent="0.2">
      <c r="B50" s="84"/>
      <c r="C50" s="85"/>
      <c r="D50" s="86"/>
      <c r="E50" s="85"/>
      <c r="F50" s="87"/>
      <c r="G50" s="88">
        <f t="shared" si="46"/>
        <v>139</v>
      </c>
      <c r="H50" s="89">
        <f t="shared" si="47"/>
        <v>5691</v>
      </c>
      <c r="I50" s="89"/>
      <c r="J50" s="89">
        <f t="shared" si="40"/>
        <v>5691</v>
      </c>
      <c r="K50" s="77">
        <f t="shared" si="41"/>
        <v>31</v>
      </c>
      <c r="L50" s="89">
        <f t="shared" si="42"/>
        <v>176421</v>
      </c>
      <c r="M50" s="89"/>
      <c r="N50" s="77"/>
      <c r="O50" s="78">
        <f t="shared" si="43"/>
        <v>45010</v>
      </c>
      <c r="P50" s="79">
        <f t="shared" si="44"/>
        <v>45040</v>
      </c>
      <c r="Q50" s="90"/>
      <c r="S50" s="91">
        <f t="shared" si="48"/>
        <v>45010</v>
      </c>
      <c r="T50" s="82">
        <v>45041</v>
      </c>
      <c r="U50" s="83">
        <f t="shared" si="45"/>
        <v>31</v>
      </c>
    </row>
    <row r="51" spans="2:21" ht="15.75" customHeight="1" x14ac:dyDescent="0.2">
      <c r="B51" s="108"/>
      <c r="C51" s="103"/>
      <c r="D51" s="73"/>
      <c r="E51" s="75"/>
      <c r="F51" s="109"/>
      <c r="G51" s="88">
        <f t="shared" si="46"/>
        <v>139</v>
      </c>
      <c r="H51" s="89">
        <f t="shared" si="47"/>
        <v>5552</v>
      </c>
      <c r="I51" s="89"/>
      <c r="J51" s="89">
        <f t="shared" si="40"/>
        <v>5552</v>
      </c>
      <c r="K51" s="77">
        <f t="shared" si="41"/>
        <v>30</v>
      </c>
      <c r="L51" s="89">
        <f t="shared" si="42"/>
        <v>166560</v>
      </c>
      <c r="M51" s="89"/>
      <c r="N51" s="77"/>
      <c r="O51" s="78">
        <f t="shared" si="43"/>
        <v>45041</v>
      </c>
      <c r="P51" s="79">
        <f t="shared" si="44"/>
        <v>45070</v>
      </c>
      <c r="Q51" s="80"/>
      <c r="S51" s="91">
        <f t="shared" si="48"/>
        <v>45041</v>
      </c>
      <c r="T51" s="82">
        <v>45071</v>
      </c>
      <c r="U51" s="83">
        <f t="shared" si="45"/>
        <v>30</v>
      </c>
    </row>
    <row r="52" spans="2:21" ht="15.75" customHeight="1" x14ac:dyDescent="0.2">
      <c r="B52" s="84"/>
      <c r="C52" s="85"/>
      <c r="D52" s="86"/>
      <c r="E52" s="85"/>
      <c r="F52" s="87"/>
      <c r="G52" s="88">
        <f t="shared" si="46"/>
        <v>139</v>
      </c>
      <c r="H52" s="89">
        <f t="shared" si="47"/>
        <v>5413</v>
      </c>
      <c r="I52" s="89"/>
      <c r="J52" s="89">
        <f t="shared" si="40"/>
        <v>5413</v>
      </c>
      <c r="K52" s="77">
        <f t="shared" si="41"/>
        <v>3</v>
      </c>
      <c r="L52" s="89">
        <f t="shared" si="42"/>
        <v>16239</v>
      </c>
      <c r="M52" s="89"/>
      <c r="N52" s="77"/>
      <c r="O52" s="78">
        <f t="shared" si="43"/>
        <v>45071</v>
      </c>
      <c r="P52" s="111">
        <v>45073</v>
      </c>
      <c r="Q52" s="90"/>
      <c r="S52" s="91">
        <f t="shared" si="48"/>
        <v>45071</v>
      </c>
      <c r="T52" s="82">
        <v>45102</v>
      </c>
      <c r="U52" s="83">
        <f t="shared" si="45"/>
        <v>31</v>
      </c>
    </row>
    <row r="53" spans="2:21" ht="15.75" customHeight="1" x14ac:dyDescent="0.2">
      <c r="B53" s="84"/>
      <c r="C53" s="85"/>
      <c r="D53" s="86"/>
      <c r="E53" s="85"/>
      <c r="F53" s="87"/>
      <c r="G53" s="88"/>
      <c r="H53" s="89"/>
      <c r="I53" s="89"/>
      <c r="J53" s="89"/>
      <c r="K53" s="77"/>
      <c r="L53" s="89"/>
      <c r="M53" s="89"/>
      <c r="N53" s="77"/>
      <c r="O53" s="78"/>
      <c r="P53" s="79"/>
      <c r="Q53" s="90"/>
      <c r="S53" s="91">
        <f t="shared" si="48"/>
        <v>45102</v>
      </c>
      <c r="T53" s="82">
        <v>45132</v>
      </c>
      <c r="U53" s="83">
        <f t="shared" si="45"/>
        <v>30</v>
      </c>
    </row>
    <row r="54" spans="2:21" ht="15.75" customHeight="1" x14ac:dyDescent="0.2">
      <c r="B54" s="84"/>
      <c r="C54" s="85"/>
      <c r="D54" s="86"/>
      <c r="E54" s="85"/>
      <c r="F54" s="87"/>
      <c r="G54" s="88"/>
      <c r="H54" s="89"/>
      <c r="I54" s="89"/>
      <c r="J54" s="89"/>
      <c r="K54" s="77"/>
      <c r="L54" s="89"/>
      <c r="M54" s="89"/>
      <c r="N54" s="77"/>
      <c r="O54" s="78"/>
      <c r="P54" s="79"/>
      <c r="Q54" s="90"/>
      <c r="S54" s="91">
        <f t="shared" si="48"/>
        <v>45132</v>
      </c>
      <c r="T54" s="82">
        <v>45163</v>
      </c>
      <c r="U54" s="83">
        <f t="shared" si="45"/>
        <v>31</v>
      </c>
    </row>
    <row r="55" spans="2:21" ht="15.75" customHeight="1" x14ac:dyDescent="0.2">
      <c r="B55" s="84"/>
      <c r="C55" s="85"/>
      <c r="D55" s="86"/>
      <c r="E55" s="85"/>
      <c r="F55" s="87"/>
      <c r="G55" s="88"/>
      <c r="H55" s="89"/>
      <c r="I55" s="89"/>
      <c r="J55" s="89"/>
      <c r="K55" s="77"/>
      <c r="L55" s="89"/>
      <c r="M55" s="89"/>
      <c r="N55" s="77"/>
      <c r="O55" s="78"/>
      <c r="P55" s="79"/>
      <c r="Q55" s="90"/>
      <c r="S55" s="91">
        <f>T54</f>
        <v>45163</v>
      </c>
      <c r="T55" s="82">
        <v>45194</v>
      </c>
      <c r="U55" s="83">
        <f t="shared" si="45"/>
        <v>31</v>
      </c>
    </row>
    <row r="56" spans="2:21" ht="15.75" customHeight="1" x14ac:dyDescent="0.2">
      <c r="B56" s="84"/>
      <c r="C56" s="85"/>
      <c r="D56" s="86"/>
      <c r="E56" s="85"/>
      <c r="F56" s="87"/>
      <c r="G56" s="88"/>
      <c r="H56" s="89"/>
      <c r="I56" s="89"/>
      <c r="J56" s="89"/>
      <c r="K56" s="77"/>
      <c r="L56" s="89"/>
      <c r="M56" s="89"/>
      <c r="N56" s="77"/>
      <c r="O56" s="78"/>
      <c r="P56" s="79"/>
      <c r="Q56" s="90"/>
      <c r="S56" s="91">
        <f>T55</f>
        <v>45194</v>
      </c>
      <c r="T56" s="82">
        <v>45224</v>
      </c>
      <c r="U56" s="83">
        <f t="shared" si="45"/>
        <v>30</v>
      </c>
    </row>
    <row r="57" spans="2:21" ht="15.75" customHeight="1" x14ac:dyDescent="0.2">
      <c r="B57" s="108"/>
      <c r="C57" s="103"/>
      <c r="D57" s="73"/>
      <c r="E57" s="75"/>
      <c r="F57" s="109"/>
      <c r="G57" s="88"/>
      <c r="H57" s="89"/>
      <c r="I57" s="89"/>
      <c r="J57" s="89"/>
      <c r="K57" s="77"/>
      <c r="L57" s="89"/>
      <c r="M57" s="89"/>
      <c r="N57" s="77"/>
      <c r="O57" s="78"/>
      <c r="P57" s="79"/>
      <c r="Q57" s="90"/>
      <c r="R57" s="94"/>
      <c r="S57" s="91">
        <f t="shared" ref="S57:S60" si="49">T56</f>
        <v>45224</v>
      </c>
      <c r="T57" s="82">
        <v>45255</v>
      </c>
      <c r="U57" s="83">
        <f t="shared" si="45"/>
        <v>31</v>
      </c>
    </row>
    <row r="58" spans="2:21" ht="15.75" customHeight="1" x14ac:dyDescent="0.2">
      <c r="B58" s="84"/>
      <c r="C58" s="85"/>
      <c r="D58" s="86"/>
      <c r="E58" s="85"/>
      <c r="F58" s="87"/>
      <c r="G58" s="88"/>
      <c r="H58" s="89"/>
      <c r="I58" s="89"/>
      <c r="J58" s="89"/>
      <c r="K58" s="77"/>
      <c r="L58" s="89"/>
      <c r="M58" s="89"/>
      <c r="N58" s="77"/>
      <c r="O58" s="78"/>
      <c r="P58" s="79"/>
      <c r="Q58" s="90"/>
      <c r="R58" s="94"/>
      <c r="S58" s="91">
        <f t="shared" si="49"/>
        <v>45255</v>
      </c>
      <c r="T58" s="82">
        <v>45285</v>
      </c>
      <c r="U58" s="83">
        <f t="shared" si="45"/>
        <v>30</v>
      </c>
    </row>
    <row r="59" spans="2:21" ht="15.75" customHeight="1" x14ac:dyDescent="0.2">
      <c r="B59" s="84"/>
      <c r="C59" s="85"/>
      <c r="D59" s="86"/>
      <c r="E59" s="85"/>
      <c r="F59" s="87"/>
      <c r="G59" s="88"/>
      <c r="H59" s="89"/>
      <c r="I59" s="89"/>
      <c r="J59" s="89"/>
      <c r="K59" s="77"/>
      <c r="L59" s="89"/>
      <c r="M59" s="89"/>
      <c r="N59" s="77"/>
      <c r="O59" s="78"/>
      <c r="P59" s="79"/>
      <c r="Q59" s="90"/>
      <c r="S59" s="91">
        <f t="shared" si="49"/>
        <v>45285</v>
      </c>
      <c r="T59" s="82">
        <v>45316</v>
      </c>
      <c r="U59" s="83">
        <f t="shared" si="45"/>
        <v>31</v>
      </c>
    </row>
    <row r="60" spans="2:21" ht="15.75" customHeight="1" thickBot="1" x14ac:dyDescent="0.25">
      <c r="B60" s="84"/>
      <c r="C60" s="85"/>
      <c r="D60" s="86"/>
      <c r="E60" s="85"/>
      <c r="F60" s="87"/>
      <c r="G60" s="88"/>
      <c r="H60" s="89"/>
      <c r="I60" s="89"/>
      <c r="J60" s="89"/>
      <c r="K60" s="77"/>
      <c r="L60" s="89"/>
      <c r="M60" s="89"/>
      <c r="N60" s="77"/>
      <c r="O60" s="78"/>
      <c r="P60" s="79"/>
      <c r="Q60" s="90"/>
      <c r="S60" s="91">
        <f t="shared" si="49"/>
        <v>45316</v>
      </c>
      <c r="T60" s="82">
        <v>45323</v>
      </c>
      <c r="U60" s="83">
        <f t="shared" si="45"/>
        <v>7</v>
      </c>
    </row>
    <row r="61" spans="2:21" ht="15.75" customHeight="1" thickBot="1" x14ac:dyDescent="0.25">
      <c r="B61" s="95"/>
      <c r="C61" s="104"/>
      <c r="D61" s="105"/>
      <c r="E61" s="104"/>
      <c r="F61" s="106"/>
      <c r="G61" s="107"/>
      <c r="H61" s="100"/>
      <c r="I61" s="100"/>
      <c r="J61" s="100"/>
      <c r="K61" s="100">
        <f>SUM(K48:K60)</f>
        <v>116</v>
      </c>
      <c r="L61" s="100">
        <f>SUM(L48:L60)</f>
        <v>665716</v>
      </c>
      <c r="M61" s="100">
        <f>ROUNDDOWN(L61*1000/365,0)</f>
        <v>1823879</v>
      </c>
      <c r="N61" s="100">
        <f>ROUNDDOWN(M61*0.5%,0)</f>
        <v>9119</v>
      </c>
      <c r="O61" s="101"/>
      <c r="P61" s="101"/>
      <c r="Q61" s="102" t="s">
        <v>58</v>
      </c>
      <c r="U61" s="60">
        <f>SUM(U48:U60)</f>
        <v>365</v>
      </c>
    </row>
    <row r="62" spans="2:21" ht="15.75" customHeight="1" x14ac:dyDescent="0.2">
      <c r="B62" s="108" t="str">
        <f>B$5</f>
        <v>●●株式会社</v>
      </c>
      <c r="C62" s="74">
        <f>C$5</f>
        <v>43979</v>
      </c>
      <c r="D62" s="73">
        <f t="shared" ref="D62:F62" si="50">D$5</f>
        <v>10000</v>
      </c>
      <c r="E62" s="75">
        <f t="shared" si="50"/>
        <v>3</v>
      </c>
      <c r="F62" s="109" t="str">
        <f t="shared" si="50"/>
        <v>R8.9（25日）</v>
      </c>
      <c r="G62" s="76"/>
      <c r="H62" s="77"/>
      <c r="I62" s="77"/>
      <c r="J62" s="77"/>
      <c r="K62" s="77"/>
      <c r="L62" s="77"/>
      <c r="M62" s="77"/>
      <c r="N62" s="77"/>
      <c r="O62" s="78"/>
      <c r="P62" s="79"/>
      <c r="Q62" s="80"/>
      <c r="S62" s="81">
        <f>T60</f>
        <v>45323</v>
      </c>
      <c r="T62" s="82">
        <v>45347</v>
      </c>
      <c r="U62" s="83">
        <f t="shared" ref="U62:U74" si="51">T62-S62</f>
        <v>24</v>
      </c>
    </row>
    <row r="63" spans="2:21" ht="15.75" customHeight="1" x14ac:dyDescent="0.2">
      <c r="B63" s="84"/>
      <c r="C63" s="85"/>
      <c r="D63" s="86"/>
      <c r="E63" s="85"/>
      <c r="F63" s="87"/>
      <c r="G63" s="88"/>
      <c r="H63" s="89"/>
      <c r="I63" s="89"/>
      <c r="J63" s="89"/>
      <c r="K63" s="77"/>
      <c r="L63" s="89"/>
      <c r="M63" s="89"/>
      <c r="N63" s="77"/>
      <c r="O63" s="78"/>
      <c r="P63" s="79"/>
      <c r="Q63" s="90"/>
      <c r="S63" s="91">
        <f t="shared" ref="S63:S68" si="52">T62</f>
        <v>45347</v>
      </c>
      <c r="T63" s="82">
        <v>45376</v>
      </c>
      <c r="U63" s="83">
        <f t="shared" si="51"/>
        <v>29</v>
      </c>
    </row>
    <row r="64" spans="2:21" ht="15.75" customHeight="1" x14ac:dyDescent="0.2">
      <c r="B64" s="84"/>
      <c r="C64" s="85"/>
      <c r="D64" s="86"/>
      <c r="E64" s="85"/>
      <c r="F64" s="87"/>
      <c r="G64" s="88"/>
      <c r="H64" s="89"/>
      <c r="I64" s="89"/>
      <c r="J64" s="89"/>
      <c r="K64" s="77"/>
      <c r="L64" s="89"/>
      <c r="M64" s="89"/>
      <c r="N64" s="77"/>
      <c r="O64" s="78"/>
      <c r="P64" s="79"/>
      <c r="Q64" s="90"/>
      <c r="S64" s="91">
        <f t="shared" si="52"/>
        <v>45376</v>
      </c>
      <c r="T64" s="82">
        <v>45407</v>
      </c>
      <c r="U64" s="83">
        <f t="shared" si="51"/>
        <v>31</v>
      </c>
    </row>
    <row r="65" spans="2:21" ht="15.75" customHeight="1" x14ac:dyDescent="0.2">
      <c r="B65" s="108"/>
      <c r="C65" s="103"/>
      <c r="D65" s="73"/>
      <c r="E65" s="75"/>
      <c r="F65" s="109"/>
      <c r="G65" s="88"/>
      <c r="H65" s="89"/>
      <c r="I65" s="89"/>
      <c r="J65" s="89"/>
      <c r="K65" s="77"/>
      <c r="L65" s="89"/>
      <c r="M65" s="89"/>
      <c r="N65" s="77"/>
      <c r="O65" s="78"/>
      <c r="P65" s="79"/>
      <c r="Q65" s="90"/>
      <c r="S65" s="91">
        <f t="shared" si="52"/>
        <v>45407</v>
      </c>
      <c r="T65" s="82">
        <v>45437</v>
      </c>
      <c r="U65" s="83">
        <f t="shared" si="51"/>
        <v>30</v>
      </c>
    </row>
    <row r="66" spans="2:21" ht="15.75" customHeight="1" x14ac:dyDescent="0.2">
      <c r="B66" s="84"/>
      <c r="C66" s="85"/>
      <c r="D66" s="86"/>
      <c r="E66" s="85"/>
      <c r="F66" s="87"/>
      <c r="G66" s="88"/>
      <c r="H66" s="89"/>
      <c r="I66" s="89"/>
      <c r="J66" s="89"/>
      <c r="K66" s="77"/>
      <c r="L66" s="89"/>
      <c r="M66" s="89"/>
      <c r="N66" s="77"/>
      <c r="O66" s="78"/>
      <c r="P66" s="79"/>
      <c r="Q66" s="90"/>
      <c r="S66" s="91">
        <f t="shared" si="52"/>
        <v>45437</v>
      </c>
      <c r="T66" s="82">
        <v>45468</v>
      </c>
      <c r="U66" s="83">
        <f t="shared" si="51"/>
        <v>31</v>
      </c>
    </row>
    <row r="67" spans="2:21" ht="15.75" customHeight="1" x14ac:dyDescent="0.2">
      <c r="B67" s="84"/>
      <c r="C67" s="85"/>
      <c r="D67" s="86"/>
      <c r="E67" s="85"/>
      <c r="F67" s="87"/>
      <c r="G67" s="88"/>
      <c r="H67" s="89"/>
      <c r="I67" s="89"/>
      <c r="J67" s="89"/>
      <c r="K67" s="77"/>
      <c r="L67" s="89"/>
      <c r="M67" s="89"/>
      <c r="N67" s="77"/>
      <c r="O67" s="78"/>
      <c r="P67" s="79"/>
      <c r="Q67" s="90"/>
      <c r="S67" s="91">
        <f t="shared" si="52"/>
        <v>45468</v>
      </c>
      <c r="T67" s="82">
        <v>45498</v>
      </c>
      <c r="U67" s="83">
        <f t="shared" si="51"/>
        <v>30</v>
      </c>
    </row>
    <row r="68" spans="2:21" ht="15.75" customHeight="1" x14ac:dyDescent="0.2">
      <c r="B68" s="84"/>
      <c r="C68" s="85"/>
      <c r="D68" s="86"/>
      <c r="E68" s="85"/>
      <c r="F68" s="87"/>
      <c r="G68" s="88"/>
      <c r="H68" s="89"/>
      <c r="I68" s="89"/>
      <c r="J68" s="89"/>
      <c r="K68" s="77"/>
      <c r="L68" s="89"/>
      <c r="M68" s="89"/>
      <c r="N68" s="77"/>
      <c r="O68" s="78"/>
      <c r="P68" s="79"/>
      <c r="Q68" s="90"/>
      <c r="S68" s="91">
        <f t="shared" si="52"/>
        <v>45498</v>
      </c>
      <c r="T68" s="82">
        <v>45529</v>
      </c>
      <c r="U68" s="83">
        <f t="shared" si="51"/>
        <v>31</v>
      </c>
    </row>
    <row r="69" spans="2:21" ht="15.75" customHeight="1" x14ac:dyDescent="0.2">
      <c r="B69" s="84"/>
      <c r="C69" s="85"/>
      <c r="D69" s="86"/>
      <c r="E69" s="85"/>
      <c r="F69" s="87"/>
      <c r="G69" s="88"/>
      <c r="H69" s="89"/>
      <c r="I69" s="89"/>
      <c r="J69" s="89"/>
      <c r="K69" s="77"/>
      <c r="L69" s="89"/>
      <c r="M69" s="89"/>
      <c r="N69" s="77"/>
      <c r="O69" s="78"/>
      <c r="P69" s="79"/>
      <c r="Q69" s="90"/>
      <c r="S69" s="91">
        <f>T68</f>
        <v>45529</v>
      </c>
      <c r="T69" s="82">
        <v>45560</v>
      </c>
      <c r="U69" s="83">
        <f t="shared" si="51"/>
        <v>31</v>
      </c>
    </row>
    <row r="70" spans="2:21" ht="15.75" customHeight="1" x14ac:dyDescent="0.2">
      <c r="B70" s="84"/>
      <c r="C70" s="85"/>
      <c r="D70" s="86"/>
      <c r="E70" s="85"/>
      <c r="F70" s="87"/>
      <c r="G70" s="88"/>
      <c r="H70" s="89"/>
      <c r="I70" s="89"/>
      <c r="J70" s="89"/>
      <c r="K70" s="77"/>
      <c r="L70" s="89"/>
      <c r="M70" s="89"/>
      <c r="N70" s="77"/>
      <c r="O70" s="78"/>
      <c r="P70" s="79"/>
      <c r="Q70" s="90"/>
      <c r="S70" s="91">
        <f t="shared" ref="S70:S74" si="53">T69</f>
        <v>45560</v>
      </c>
      <c r="T70" s="82">
        <v>45590</v>
      </c>
      <c r="U70" s="83">
        <f t="shared" si="51"/>
        <v>30</v>
      </c>
    </row>
    <row r="71" spans="2:21" ht="15.75" customHeight="1" x14ac:dyDescent="0.2">
      <c r="B71" s="108"/>
      <c r="C71" s="103"/>
      <c r="D71" s="73"/>
      <c r="E71" s="75"/>
      <c r="F71" s="109"/>
      <c r="G71" s="88"/>
      <c r="H71" s="89"/>
      <c r="I71" s="89"/>
      <c r="J71" s="89"/>
      <c r="K71" s="77"/>
      <c r="L71" s="89"/>
      <c r="M71" s="89"/>
      <c r="N71" s="77"/>
      <c r="O71" s="78"/>
      <c r="P71" s="79"/>
      <c r="Q71" s="90"/>
      <c r="R71" s="94"/>
      <c r="S71" s="91">
        <f t="shared" si="53"/>
        <v>45590</v>
      </c>
      <c r="T71" s="82">
        <v>45621</v>
      </c>
      <c r="U71" s="83">
        <f t="shared" si="51"/>
        <v>31</v>
      </c>
    </row>
    <row r="72" spans="2:21" ht="15.75" customHeight="1" x14ac:dyDescent="0.2">
      <c r="B72" s="84"/>
      <c r="C72" s="85"/>
      <c r="D72" s="86"/>
      <c r="E72" s="85"/>
      <c r="F72" s="87"/>
      <c r="G72" s="88"/>
      <c r="H72" s="89"/>
      <c r="I72" s="89"/>
      <c r="J72" s="89"/>
      <c r="K72" s="77"/>
      <c r="L72" s="89"/>
      <c r="M72" s="89"/>
      <c r="N72" s="77"/>
      <c r="O72" s="78"/>
      <c r="P72" s="79"/>
      <c r="Q72" s="90"/>
      <c r="R72" s="94"/>
      <c r="S72" s="91">
        <f t="shared" si="53"/>
        <v>45621</v>
      </c>
      <c r="T72" s="82">
        <v>45651</v>
      </c>
      <c r="U72" s="83">
        <f t="shared" si="51"/>
        <v>30</v>
      </c>
    </row>
    <row r="73" spans="2:21" ht="15.75" customHeight="1" x14ac:dyDescent="0.2">
      <c r="B73" s="84"/>
      <c r="C73" s="85"/>
      <c r="D73" s="86"/>
      <c r="E73" s="85"/>
      <c r="F73" s="87"/>
      <c r="G73" s="88"/>
      <c r="H73" s="89"/>
      <c r="I73" s="89"/>
      <c r="J73" s="89"/>
      <c r="K73" s="77"/>
      <c r="L73" s="89"/>
      <c r="M73" s="89"/>
      <c r="N73" s="77"/>
      <c r="O73" s="78"/>
      <c r="P73" s="79"/>
      <c r="Q73" s="90"/>
      <c r="S73" s="91">
        <f t="shared" si="53"/>
        <v>45651</v>
      </c>
      <c r="T73" s="82">
        <v>45682</v>
      </c>
      <c r="U73" s="83">
        <f t="shared" si="51"/>
        <v>31</v>
      </c>
    </row>
    <row r="74" spans="2:21" ht="15.75" customHeight="1" thickBot="1" x14ac:dyDescent="0.25">
      <c r="B74" s="84"/>
      <c r="C74" s="85"/>
      <c r="D74" s="86"/>
      <c r="E74" s="85"/>
      <c r="F74" s="87"/>
      <c r="G74" s="88"/>
      <c r="H74" s="89"/>
      <c r="I74" s="89"/>
      <c r="J74" s="89"/>
      <c r="K74" s="77"/>
      <c r="L74" s="89"/>
      <c r="M74" s="89"/>
      <c r="N74" s="77"/>
      <c r="O74" s="78"/>
      <c r="P74" s="79"/>
      <c r="Q74" s="90"/>
      <c r="S74" s="91">
        <f t="shared" si="53"/>
        <v>45682</v>
      </c>
      <c r="T74" s="82">
        <v>45689</v>
      </c>
      <c r="U74" s="83">
        <f t="shared" si="51"/>
        <v>7</v>
      </c>
    </row>
    <row r="75" spans="2:21" ht="15.75" customHeight="1" thickBot="1" x14ac:dyDescent="0.25">
      <c r="B75" s="95"/>
      <c r="C75" s="104"/>
      <c r="D75" s="105"/>
      <c r="E75" s="104"/>
      <c r="F75" s="106"/>
      <c r="G75" s="107"/>
      <c r="H75" s="110"/>
      <c r="I75" s="100"/>
      <c r="J75" s="100"/>
      <c r="K75" s="100">
        <f>SUM(K62:K74)</f>
        <v>0</v>
      </c>
      <c r="L75" s="100">
        <f>SUM(L62:L74)</f>
        <v>0</v>
      </c>
      <c r="M75" s="100">
        <f>ROUNDDOWN(L75*1000/365,0)</f>
        <v>0</v>
      </c>
      <c r="N75" s="100">
        <f>ROUNDDOWN(M75*0.5%,0)</f>
        <v>0</v>
      </c>
      <c r="O75" s="101"/>
      <c r="P75" s="101"/>
      <c r="Q75" s="102" t="s">
        <v>59</v>
      </c>
      <c r="U75" s="60">
        <f>SUM(U62:U74)</f>
        <v>366</v>
      </c>
    </row>
    <row r="76" spans="2:21" ht="15.75" customHeight="1" x14ac:dyDescent="0.2">
      <c r="B76" s="108" t="str">
        <f>B$5</f>
        <v>●●株式会社</v>
      </c>
      <c r="C76" s="74">
        <f>C$5</f>
        <v>43979</v>
      </c>
      <c r="D76" s="73">
        <f t="shared" ref="D76:F76" si="54">D$5</f>
        <v>10000</v>
      </c>
      <c r="E76" s="75">
        <f t="shared" si="54"/>
        <v>3</v>
      </c>
      <c r="F76" s="109" t="str">
        <f t="shared" si="54"/>
        <v>R8.9（25日）</v>
      </c>
      <c r="G76" s="76"/>
      <c r="H76" s="77"/>
      <c r="I76" s="77"/>
      <c r="J76" s="77"/>
      <c r="K76" s="77"/>
      <c r="L76" s="77"/>
      <c r="M76" s="77"/>
      <c r="N76" s="77"/>
      <c r="O76" s="78"/>
      <c r="P76" s="79"/>
      <c r="Q76" s="80"/>
      <c r="S76" s="81">
        <f>T74</f>
        <v>45689</v>
      </c>
      <c r="T76" s="82">
        <v>45713</v>
      </c>
      <c r="U76" s="83">
        <f t="shared" ref="U76:U88" si="55">T76-S76</f>
        <v>24</v>
      </c>
    </row>
    <row r="77" spans="2:21" ht="15.75" customHeight="1" x14ac:dyDescent="0.2">
      <c r="B77" s="84"/>
      <c r="C77" s="85"/>
      <c r="D77" s="86"/>
      <c r="E77" s="85"/>
      <c r="F77" s="87"/>
      <c r="G77" s="88"/>
      <c r="H77" s="89"/>
      <c r="I77" s="89"/>
      <c r="J77" s="89"/>
      <c r="K77" s="77"/>
      <c r="L77" s="89"/>
      <c r="M77" s="89"/>
      <c r="N77" s="77"/>
      <c r="O77" s="78"/>
      <c r="P77" s="79"/>
      <c r="Q77" s="90"/>
      <c r="S77" s="91">
        <f t="shared" ref="S77:S88" si="56">T76</f>
        <v>45713</v>
      </c>
      <c r="T77" s="82">
        <v>45741</v>
      </c>
      <c r="U77" s="83">
        <f t="shared" si="55"/>
        <v>28</v>
      </c>
    </row>
    <row r="78" spans="2:21" ht="15.75" customHeight="1" x14ac:dyDescent="0.2">
      <c r="B78" s="84"/>
      <c r="C78" s="85"/>
      <c r="D78" s="86"/>
      <c r="E78" s="85"/>
      <c r="F78" s="87"/>
      <c r="G78" s="88"/>
      <c r="H78" s="89"/>
      <c r="I78" s="89"/>
      <c r="J78" s="89"/>
      <c r="K78" s="77"/>
      <c r="L78" s="89"/>
      <c r="M78" s="89"/>
      <c r="N78" s="77"/>
      <c r="O78" s="78"/>
      <c r="P78" s="79"/>
      <c r="Q78" s="90"/>
      <c r="S78" s="91">
        <f t="shared" si="56"/>
        <v>45741</v>
      </c>
      <c r="T78" s="82">
        <v>45772</v>
      </c>
      <c r="U78" s="83">
        <f t="shared" si="55"/>
        <v>31</v>
      </c>
    </row>
    <row r="79" spans="2:21" ht="15.75" customHeight="1" x14ac:dyDescent="0.2">
      <c r="B79" s="108"/>
      <c r="C79" s="103"/>
      <c r="D79" s="73"/>
      <c r="E79" s="75"/>
      <c r="F79" s="109"/>
      <c r="G79" s="88"/>
      <c r="H79" s="89"/>
      <c r="I79" s="89"/>
      <c r="J79" s="89"/>
      <c r="K79" s="77"/>
      <c r="L79" s="89"/>
      <c r="M79" s="89"/>
      <c r="N79" s="77"/>
      <c r="O79" s="78"/>
      <c r="P79" s="79"/>
      <c r="Q79" s="90"/>
      <c r="S79" s="91">
        <f t="shared" si="56"/>
        <v>45772</v>
      </c>
      <c r="T79" s="82">
        <v>45802</v>
      </c>
      <c r="U79" s="83">
        <f t="shared" si="55"/>
        <v>30</v>
      </c>
    </row>
    <row r="80" spans="2:21" ht="15.75" customHeight="1" x14ac:dyDescent="0.2">
      <c r="B80" s="84"/>
      <c r="C80" s="85"/>
      <c r="D80" s="86"/>
      <c r="E80" s="85"/>
      <c r="F80" s="87"/>
      <c r="G80" s="88"/>
      <c r="H80" s="89"/>
      <c r="I80" s="89"/>
      <c r="J80" s="89"/>
      <c r="K80" s="77"/>
      <c r="L80" s="89"/>
      <c r="M80" s="89"/>
      <c r="N80" s="77"/>
      <c r="O80" s="78"/>
      <c r="P80" s="79"/>
      <c r="Q80" s="90"/>
      <c r="S80" s="91">
        <f t="shared" si="56"/>
        <v>45802</v>
      </c>
      <c r="T80" s="82">
        <v>45833</v>
      </c>
      <c r="U80" s="83">
        <f t="shared" si="55"/>
        <v>31</v>
      </c>
    </row>
    <row r="81" spans="2:21" ht="15.75" customHeight="1" x14ac:dyDescent="0.2">
      <c r="B81" s="84"/>
      <c r="C81" s="85"/>
      <c r="D81" s="86"/>
      <c r="E81" s="85"/>
      <c r="F81" s="87"/>
      <c r="G81" s="88"/>
      <c r="H81" s="89"/>
      <c r="I81" s="89"/>
      <c r="J81" s="89"/>
      <c r="K81" s="77"/>
      <c r="L81" s="89"/>
      <c r="M81" s="89"/>
      <c r="N81" s="77"/>
      <c r="O81" s="78"/>
      <c r="P81" s="79"/>
      <c r="Q81" s="90"/>
      <c r="S81" s="91">
        <f t="shared" si="56"/>
        <v>45833</v>
      </c>
      <c r="T81" s="82">
        <v>45863</v>
      </c>
      <c r="U81" s="83">
        <f t="shared" si="55"/>
        <v>30</v>
      </c>
    </row>
    <row r="82" spans="2:21" ht="15.75" customHeight="1" x14ac:dyDescent="0.2">
      <c r="B82" s="84"/>
      <c r="C82" s="85"/>
      <c r="D82" s="86"/>
      <c r="E82" s="85"/>
      <c r="F82" s="87"/>
      <c r="G82" s="88"/>
      <c r="H82" s="89"/>
      <c r="I82" s="89"/>
      <c r="J82" s="89"/>
      <c r="K82" s="77"/>
      <c r="L82" s="89"/>
      <c r="M82" s="89"/>
      <c r="N82" s="77"/>
      <c r="O82" s="78"/>
      <c r="P82" s="79"/>
      <c r="Q82" s="90"/>
      <c r="S82" s="91">
        <f t="shared" si="56"/>
        <v>45863</v>
      </c>
      <c r="T82" s="82">
        <v>45894</v>
      </c>
      <c r="U82" s="83">
        <f t="shared" si="55"/>
        <v>31</v>
      </c>
    </row>
    <row r="83" spans="2:21" ht="15.75" customHeight="1" x14ac:dyDescent="0.2">
      <c r="B83" s="84"/>
      <c r="C83" s="85"/>
      <c r="D83" s="86"/>
      <c r="E83" s="85"/>
      <c r="F83" s="87"/>
      <c r="G83" s="88"/>
      <c r="H83" s="89"/>
      <c r="I83" s="89"/>
      <c r="J83" s="89"/>
      <c r="K83" s="77"/>
      <c r="L83" s="89"/>
      <c r="M83" s="89"/>
      <c r="N83" s="77"/>
      <c r="O83" s="78"/>
      <c r="P83" s="79"/>
      <c r="Q83" s="90"/>
      <c r="S83" s="91">
        <f t="shared" si="56"/>
        <v>45894</v>
      </c>
      <c r="T83" s="82">
        <v>45925</v>
      </c>
      <c r="U83" s="83">
        <f t="shared" si="55"/>
        <v>31</v>
      </c>
    </row>
    <row r="84" spans="2:21" ht="15.75" customHeight="1" x14ac:dyDescent="0.2">
      <c r="B84" s="84"/>
      <c r="C84" s="85"/>
      <c r="D84" s="86"/>
      <c r="E84" s="85"/>
      <c r="F84" s="87"/>
      <c r="G84" s="88"/>
      <c r="H84" s="89"/>
      <c r="I84" s="89"/>
      <c r="J84" s="89"/>
      <c r="K84" s="77"/>
      <c r="L84" s="89"/>
      <c r="M84" s="89"/>
      <c r="N84" s="77"/>
      <c r="O84" s="78"/>
      <c r="P84" s="79"/>
      <c r="Q84" s="90"/>
      <c r="S84" s="91">
        <f t="shared" si="56"/>
        <v>45925</v>
      </c>
      <c r="T84" s="82">
        <v>45955</v>
      </c>
      <c r="U84" s="83">
        <f t="shared" si="55"/>
        <v>30</v>
      </c>
    </row>
    <row r="85" spans="2:21" ht="15.75" customHeight="1" x14ac:dyDescent="0.2">
      <c r="B85" s="108"/>
      <c r="C85" s="103"/>
      <c r="D85" s="73"/>
      <c r="E85" s="75"/>
      <c r="F85" s="109"/>
      <c r="G85" s="88"/>
      <c r="H85" s="89"/>
      <c r="I85" s="89"/>
      <c r="J85" s="89"/>
      <c r="K85" s="77"/>
      <c r="L85" s="89"/>
      <c r="M85" s="89"/>
      <c r="N85" s="77"/>
      <c r="O85" s="78"/>
      <c r="P85" s="79"/>
      <c r="Q85" s="90"/>
      <c r="R85" s="94"/>
      <c r="S85" s="91">
        <f t="shared" si="56"/>
        <v>45955</v>
      </c>
      <c r="T85" s="82">
        <v>45986</v>
      </c>
      <c r="U85" s="83">
        <f t="shared" si="55"/>
        <v>31</v>
      </c>
    </row>
    <row r="86" spans="2:21" ht="15.75" customHeight="1" x14ac:dyDescent="0.2">
      <c r="B86" s="84"/>
      <c r="C86" s="85"/>
      <c r="D86" s="86"/>
      <c r="E86" s="85"/>
      <c r="F86" s="87"/>
      <c r="G86" s="88"/>
      <c r="H86" s="89"/>
      <c r="I86" s="89"/>
      <c r="J86" s="89"/>
      <c r="K86" s="77"/>
      <c r="L86" s="89"/>
      <c r="M86" s="89"/>
      <c r="N86" s="77"/>
      <c r="O86" s="78"/>
      <c r="P86" s="79"/>
      <c r="Q86" s="90"/>
      <c r="R86" s="94"/>
      <c r="S86" s="91">
        <f t="shared" si="56"/>
        <v>45986</v>
      </c>
      <c r="T86" s="82">
        <v>46016</v>
      </c>
      <c r="U86" s="83">
        <f t="shared" si="55"/>
        <v>30</v>
      </c>
    </row>
    <row r="87" spans="2:21" ht="15.75" customHeight="1" x14ac:dyDescent="0.2">
      <c r="B87" s="84"/>
      <c r="C87" s="85"/>
      <c r="D87" s="86"/>
      <c r="E87" s="85"/>
      <c r="F87" s="87"/>
      <c r="G87" s="88"/>
      <c r="H87" s="89"/>
      <c r="I87" s="89"/>
      <c r="J87" s="89"/>
      <c r="K87" s="77"/>
      <c r="L87" s="89"/>
      <c r="M87" s="89"/>
      <c r="N87" s="77"/>
      <c r="O87" s="78"/>
      <c r="P87" s="79"/>
      <c r="Q87" s="90"/>
      <c r="S87" s="91">
        <f t="shared" si="56"/>
        <v>46016</v>
      </c>
      <c r="T87" s="82">
        <v>46047</v>
      </c>
      <c r="U87" s="83">
        <f t="shared" si="55"/>
        <v>31</v>
      </c>
    </row>
    <row r="88" spans="2:21" ht="15.75" customHeight="1" thickBot="1" x14ac:dyDescent="0.25">
      <c r="B88" s="84"/>
      <c r="C88" s="85"/>
      <c r="D88" s="86"/>
      <c r="E88" s="85"/>
      <c r="F88" s="87"/>
      <c r="G88" s="88"/>
      <c r="H88" s="89"/>
      <c r="I88" s="89"/>
      <c r="J88" s="89"/>
      <c r="K88" s="77"/>
      <c r="L88" s="89"/>
      <c r="M88" s="89"/>
      <c r="N88" s="77"/>
      <c r="O88" s="78"/>
      <c r="P88" s="79"/>
      <c r="Q88" s="90"/>
      <c r="S88" s="91">
        <f t="shared" si="56"/>
        <v>46047</v>
      </c>
      <c r="T88" s="82">
        <v>46054</v>
      </c>
      <c r="U88" s="83">
        <f t="shared" si="55"/>
        <v>7</v>
      </c>
    </row>
    <row r="89" spans="2:21" ht="15.75" customHeight="1" thickBot="1" x14ac:dyDescent="0.25">
      <c r="B89" s="95"/>
      <c r="C89" s="104"/>
      <c r="D89" s="105"/>
      <c r="E89" s="104"/>
      <c r="F89" s="106"/>
      <c r="G89" s="107"/>
      <c r="H89" s="100"/>
      <c r="I89" s="100"/>
      <c r="J89" s="100"/>
      <c r="K89" s="100">
        <f>SUM(K76:K88)</f>
        <v>0</v>
      </c>
      <c r="L89" s="100">
        <f>SUM(L76:L88)</f>
        <v>0</v>
      </c>
      <c r="M89" s="100">
        <f>ROUNDDOWN(L89*1000/365,0)</f>
        <v>0</v>
      </c>
      <c r="N89" s="100">
        <f>ROUNDDOWN(M89*0.5%,0)</f>
        <v>0</v>
      </c>
      <c r="O89" s="101"/>
      <c r="P89" s="101"/>
      <c r="Q89" s="102" t="s">
        <v>60</v>
      </c>
      <c r="U89" s="60">
        <f>SUM(U76:U88)</f>
        <v>365</v>
      </c>
    </row>
    <row r="90" spans="2:21" ht="15.75" customHeight="1" x14ac:dyDescent="0.2">
      <c r="B90" s="108" t="str">
        <f>B$5</f>
        <v>●●株式会社</v>
      </c>
      <c r="C90" s="74">
        <f>C$5</f>
        <v>43979</v>
      </c>
      <c r="D90" s="73">
        <f t="shared" ref="D90:F90" si="57">D$5</f>
        <v>10000</v>
      </c>
      <c r="E90" s="75">
        <f t="shared" si="57"/>
        <v>3</v>
      </c>
      <c r="F90" s="109" t="str">
        <f t="shared" si="57"/>
        <v>R8.9（25日）</v>
      </c>
      <c r="G90" s="76"/>
      <c r="H90" s="77"/>
      <c r="I90" s="77"/>
      <c r="J90" s="77"/>
      <c r="K90" s="77"/>
      <c r="L90" s="77"/>
      <c r="M90" s="77"/>
      <c r="N90" s="77"/>
      <c r="O90" s="78"/>
      <c r="P90" s="79"/>
      <c r="Q90" s="80"/>
      <c r="S90" s="81">
        <f>T88</f>
        <v>46054</v>
      </c>
      <c r="T90" s="82">
        <v>46078</v>
      </c>
      <c r="U90" s="83">
        <f t="shared" ref="U90:U102" si="58">T90-S90</f>
        <v>24</v>
      </c>
    </row>
    <row r="91" spans="2:21" ht="15.75" customHeight="1" x14ac:dyDescent="0.2">
      <c r="B91" s="84"/>
      <c r="C91" s="85"/>
      <c r="D91" s="86"/>
      <c r="E91" s="85"/>
      <c r="F91" s="87"/>
      <c r="G91" s="88"/>
      <c r="H91" s="89"/>
      <c r="I91" s="89"/>
      <c r="J91" s="89"/>
      <c r="K91" s="77"/>
      <c r="L91" s="89"/>
      <c r="M91" s="89"/>
      <c r="N91" s="77"/>
      <c r="O91" s="78"/>
      <c r="P91" s="79"/>
      <c r="Q91" s="90"/>
      <c r="S91" s="91">
        <f t="shared" ref="S91:S102" si="59">T90</f>
        <v>46078</v>
      </c>
      <c r="T91" s="82">
        <v>46106</v>
      </c>
      <c r="U91" s="83">
        <f t="shared" si="58"/>
        <v>28</v>
      </c>
    </row>
    <row r="92" spans="2:21" ht="15.75" customHeight="1" x14ac:dyDescent="0.2">
      <c r="B92" s="84"/>
      <c r="C92" s="85"/>
      <c r="D92" s="86"/>
      <c r="E92" s="85"/>
      <c r="F92" s="87"/>
      <c r="G92" s="88"/>
      <c r="H92" s="89"/>
      <c r="I92" s="89"/>
      <c r="J92" s="89"/>
      <c r="K92" s="77"/>
      <c r="L92" s="89"/>
      <c r="M92" s="89"/>
      <c r="N92" s="77"/>
      <c r="O92" s="78"/>
      <c r="P92" s="79"/>
      <c r="Q92" s="90"/>
      <c r="S92" s="91">
        <f t="shared" si="59"/>
        <v>46106</v>
      </c>
      <c r="T92" s="82">
        <v>46137</v>
      </c>
      <c r="U92" s="83">
        <f t="shared" si="58"/>
        <v>31</v>
      </c>
    </row>
    <row r="93" spans="2:21" ht="15.75" customHeight="1" x14ac:dyDescent="0.2">
      <c r="B93" s="108"/>
      <c r="C93" s="103"/>
      <c r="D93" s="73"/>
      <c r="E93" s="75"/>
      <c r="F93" s="109"/>
      <c r="G93" s="88"/>
      <c r="H93" s="89"/>
      <c r="I93" s="89"/>
      <c r="J93" s="89"/>
      <c r="K93" s="77"/>
      <c r="L93" s="89"/>
      <c r="M93" s="89"/>
      <c r="N93" s="77"/>
      <c r="O93" s="78"/>
      <c r="P93" s="79"/>
      <c r="Q93" s="90"/>
      <c r="S93" s="91">
        <f t="shared" si="59"/>
        <v>46137</v>
      </c>
      <c r="T93" s="82">
        <v>46167</v>
      </c>
      <c r="U93" s="83">
        <f t="shared" si="58"/>
        <v>30</v>
      </c>
    </row>
    <row r="94" spans="2:21" ht="15.75" customHeight="1" x14ac:dyDescent="0.2">
      <c r="B94" s="84"/>
      <c r="C94" s="85"/>
      <c r="D94" s="86"/>
      <c r="E94" s="85"/>
      <c r="F94" s="87"/>
      <c r="G94" s="88"/>
      <c r="H94" s="89"/>
      <c r="I94" s="89"/>
      <c r="J94" s="89"/>
      <c r="K94" s="77"/>
      <c r="L94" s="89"/>
      <c r="M94" s="89"/>
      <c r="N94" s="77"/>
      <c r="O94" s="78"/>
      <c r="P94" s="79"/>
      <c r="Q94" s="90"/>
      <c r="S94" s="91">
        <f t="shared" si="59"/>
        <v>46167</v>
      </c>
      <c r="T94" s="82">
        <v>46198</v>
      </c>
      <c r="U94" s="83">
        <f t="shared" si="58"/>
        <v>31</v>
      </c>
    </row>
    <row r="95" spans="2:21" ht="15.75" customHeight="1" x14ac:dyDescent="0.2">
      <c r="B95" s="84"/>
      <c r="C95" s="85"/>
      <c r="D95" s="86"/>
      <c r="E95" s="85"/>
      <c r="F95" s="87"/>
      <c r="G95" s="88"/>
      <c r="H95" s="89"/>
      <c r="I95" s="89"/>
      <c r="J95" s="89"/>
      <c r="K95" s="77"/>
      <c r="L95" s="89"/>
      <c r="M95" s="89"/>
      <c r="N95" s="77"/>
      <c r="O95" s="78"/>
      <c r="P95" s="79"/>
      <c r="Q95" s="90"/>
      <c r="S95" s="91">
        <f t="shared" si="59"/>
        <v>46198</v>
      </c>
      <c r="T95" s="82">
        <v>46228</v>
      </c>
      <c r="U95" s="83">
        <f t="shared" si="58"/>
        <v>30</v>
      </c>
    </row>
    <row r="96" spans="2:21" ht="15.75" customHeight="1" x14ac:dyDescent="0.2">
      <c r="B96" s="84"/>
      <c r="C96" s="85"/>
      <c r="D96" s="86"/>
      <c r="E96" s="85"/>
      <c r="F96" s="87"/>
      <c r="G96" s="88"/>
      <c r="H96" s="89"/>
      <c r="I96" s="89"/>
      <c r="J96" s="89"/>
      <c r="K96" s="77"/>
      <c r="L96" s="89"/>
      <c r="M96" s="89"/>
      <c r="N96" s="77"/>
      <c r="O96" s="78"/>
      <c r="P96" s="79"/>
      <c r="Q96" s="90"/>
      <c r="S96" s="91">
        <f t="shared" si="59"/>
        <v>46228</v>
      </c>
      <c r="T96" s="82">
        <v>46259</v>
      </c>
      <c r="U96" s="83">
        <f t="shared" si="58"/>
        <v>31</v>
      </c>
    </row>
    <row r="97" spans="2:21" ht="15.75" customHeight="1" x14ac:dyDescent="0.2">
      <c r="B97" s="84"/>
      <c r="C97" s="85"/>
      <c r="D97" s="86"/>
      <c r="E97" s="85"/>
      <c r="F97" s="87"/>
      <c r="G97" s="88"/>
      <c r="H97" s="89"/>
      <c r="I97" s="89"/>
      <c r="J97" s="89"/>
      <c r="K97" s="77"/>
      <c r="L97" s="89"/>
      <c r="M97" s="89"/>
      <c r="N97" s="77"/>
      <c r="O97" s="78"/>
      <c r="P97" s="79"/>
      <c r="Q97" s="90"/>
      <c r="S97" s="91">
        <f t="shared" si="59"/>
        <v>46259</v>
      </c>
      <c r="T97" s="82">
        <v>46290</v>
      </c>
      <c r="U97" s="83">
        <f t="shared" si="58"/>
        <v>31</v>
      </c>
    </row>
    <row r="98" spans="2:21" ht="15.75" customHeight="1" x14ac:dyDescent="0.2">
      <c r="B98" s="84"/>
      <c r="C98" s="85"/>
      <c r="D98" s="86"/>
      <c r="E98" s="85"/>
      <c r="F98" s="87"/>
      <c r="G98" s="88"/>
      <c r="H98" s="89"/>
      <c r="I98" s="89"/>
      <c r="J98" s="89"/>
      <c r="K98" s="77"/>
      <c r="L98" s="89"/>
      <c r="M98" s="89"/>
      <c r="N98" s="77"/>
      <c r="O98" s="78"/>
      <c r="P98" s="79"/>
      <c r="Q98" s="90"/>
      <c r="S98" s="91">
        <f t="shared" si="59"/>
        <v>46290</v>
      </c>
      <c r="T98" s="82">
        <v>46320</v>
      </c>
      <c r="U98" s="83">
        <f t="shared" si="58"/>
        <v>30</v>
      </c>
    </row>
    <row r="99" spans="2:21" ht="15.75" customHeight="1" x14ac:dyDescent="0.2">
      <c r="B99" s="108"/>
      <c r="C99" s="103"/>
      <c r="D99" s="73"/>
      <c r="E99" s="75"/>
      <c r="F99" s="109"/>
      <c r="G99" s="88"/>
      <c r="H99" s="89"/>
      <c r="I99" s="89"/>
      <c r="J99" s="89"/>
      <c r="K99" s="77"/>
      <c r="L99" s="89"/>
      <c r="M99" s="89"/>
      <c r="N99" s="77"/>
      <c r="O99" s="78"/>
      <c r="P99" s="79"/>
      <c r="Q99" s="90"/>
      <c r="R99" s="94"/>
      <c r="S99" s="91">
        <f t="shared" si="59"/>
        <v>46320</v>
      </c>
      <c r="T99" s="82">
        <v>46351</v>
      </c>
      <c r="U99" s="83">
        <f t="shared" si="58"/>
        <v>31</v>
      </c>
    </row>
    <row r="100" spans="2:21" ht="15.75" customHeight="1" x14ac:dyDescent="0.2">
      <c r="B100" s="84"/>
      <c r="C100" s="85"/>
      <c r="D100" s="86"/>
      <c r="E100" s="85"/>
      <c r="F100" s="87"/>
      <c r="G100" s="88"/>
      <c r="H100" s="89"/>
      <c r="I100" s="89"/>
      <c r="J100" s="89"/>
      <c r="K100" s="77"/>
      <c r="L100" s="89"/>
      <c r="M100" s="89"/>
      <c r="N100" s="77"/>
      <c r="O100" s="78"/>
      <c r="P100" s="79"/>
      <c r="Q100" s="90"/>
      <c r="R100" s="94"/>
      <c r="S100" s="91">
        <f t="shared" si="59"/>
        <v>46351</v>
      </c>
      <c r="T100" s="82">
        <v>46381</v>
      </c>
      <c r="U100" s="83">
        <f t="shared" si="58"/>
        <v>30</v>
      </c>
    </row>
    <row r="101" spans="2:21" ht="15.75" customHeight="1" x14ac:dyDescent="0.2">
      <c r="B101" s="84"/>
      <c r="C101" s="85"/>
      <c r="D101" s="86"/>
      <c r="E101" s="85"/>
      <c r="F101" s="87"/>
      <c r="G101" s="88"/>
      <c r="H101" s="89"/>
      <c r="I101" s="89"/>
      <c r="J101" s="89"/>
      <c r="K101" s="77"/>
      <c r="L101" s="89"/>
      <c r="M101" s="89"/>
      <c r="N101" s="77"/>
      <c r="O101" s="78"/>
      <c r="P101" s="79"/>
      <c r="Q101" s="90"/>
      <c r="S101" s="91">
        <f t="shared" si="59"/>
        <v>46381</v>
      </c>
      <c r="T101" s="82">
        <v>46412</v>
      </c>
      <c r="U101" s="83">
        <f t="shared" si="58"/>
        <v>31</v>
      </c>
    </row>
    <row r="102" spans="2:21" ht="15.75" customHeight="1" thickBot="1" x14ac:dyDescent="0.25">
      <c r="B102" s="84"/>
      <c r="C102" s="85"/>
      <c r="D102" s="86"/>
      <c r="E102" s="85"/>
      <c r="F102" s="87"/>
      <c r="G102" s="88"/>
      <c r="H102" s="89"/>
      <c r="I102" s="89"/>
      <c r="J102" s="89"/>
      <c r="K102" s="77"/>
      <c r="L102" s="89"/>
      <c r="M102" s="89"/>
      <c r="N102" s="77"/>
      <c r="O102" s="78"/>
      <c r="P102" s="79"/>
      <c r="Q102" s="90"/>
      <c r="S102" s="91">
        <f t="shared" si="59"/>
        <v>46412</v>
      </c>
      <c r="T102" s="82">
        <v>46419</v>
      </c>
      <c r="U102" s="83">
        <f t="shared" si="58"/>
        <v>7</v>
      </c>
    </row>
    <row r="103" spans="2:21" ht="15.75" customHeight="1" thickBot="1" x14ac:dyDescent="0.25">
      <c r="B103" s="95"/>
      <c r="C103" s="104"/>
      <c r="D103" s="105"/>
      <c r="E103" s="104"/>
      <c r="F103" s="106"/>
      <c r="G103" s="107"/>
      <c r="H103" s="100"/>
      <c r="I103" s="100"/>
      <c r="J103" s="100"/>
      <c r="K103" s="100">
        <f>SUM(K90:K102)</f>
        <v>0</v>
      </c>
      <c r="L103" s="100">
        <f>SUM(L90:L102)</f>
        <v>0</v>
      </c>
      <c r="M103" s="100">
        <f>ROUNDDOWN(L103*1000/365,0)</f>
        <v>0</v>
      </c>
      <c r="N103" s="100">
        <f>ROUNDDOWN(M103*0.5%,0)</f>
        <v>0</v>
      </c>
      <c r="O103" s="101"/>
      <c r="P103" s="101"/>
      <c r="Q103" s="102" t="s">
        <v>61</v>
      </c>
      <c r="U103" s="60">
        <f>SUM(U90:U102)</f>
        <v>365</v>
      </c>
    </row>
    <row r="104" spans="2:21" ht="15.75" customHeight="1" x14ac:dyDescent="0.2">
      <c r="B104" s="108" t="str">
        <f>B$5</f>
        <v>●●株式会社</v>
      </c>
      <c r="C104" s="74">
        <f>C$5</f>
        <v>43979</v>
      </c>
      <c r="D104" s="73">
        <f t="shared" ref="D104:F104" si="60">D$5</f>
        <v>10000</v>
      </c>
      <c r="E104" s="75">
        <f t="shared" si="60"/>
        <v>3</v>
      </c>
      <c r="F104" s="109" t="str">
        <f t="shared" si="60"/>
        <v>R8.9（25日）</v>
      </c>
      <c r="G104" s="76"/>
      <c r="H104" s="77"/>
      <c r="I104" s="77"/>
      <c r="J104" s="77"/>
      <c r="K104" s="77"/>
      <c r="L104" s="77"/>
      <c r="M104" s="77"/>
      <c r="N104" s="77"/>
      <c r="O104" s="78"/>
      <c r="P104" s="79"/>
      <c r="Q104" s="80"/>
      <c r="S104" s="81">
        <f>T102</f>
        <v>46419</v>
      </c>
      <c r="T104" s="82">
        <v>46443</v>
      </c>
      <c r="U104" s="83">
        <f t="shared" ref="U104:U116" si="61">T104-S104</f>
        <v>24</v>
      </c>
    </row>
    <row r="105" spans="2:21" ht="15.75" customHeight="1" x14ac:dyDescent="0.2">
      <c r="B105" s="84"/>
      <c r="C105" s="85"/>
      <c r="D105" s="86"/>
      <c r="E105" s="85"/>
      <c r="F105" s="87"/>
      <c r="G105" s="88"/>
      <c r="H105" s="89"/>
      <c r="I105" s="89"/>
      <c r="J105" s="89"/>
      <c r="K105" s="77"/>
      <c r="L105" s="89"/>
      <c r="M105" s="89"/>
      <c r="N105" s="77"/>
      <c r="O105" s="78"/>
      <c r="P105" s="79"/>
      <c r="Q105" s="90"/>
      <c r="S105" s="91">
        <f t="shared" ref="S105:S116" si="62">T104</f>
        <v>46443</v>
      </c>
      <c r="T105" s="82">
        <v>46471</v>
      </c>
      <c r="U105" s="83">
        <f t="shared" si="61"/>
        <v>28</v>
      </c>
    </row>
    <row r="106" spans="2:21" ht="15.75" customHeight="1" x14ac:dyDescent="0.2">
      <c r="B106" s="84"/>
      <c r="C106" s="85"/>
      <c r="D106" s="86"/>
      <c r="E106" s="85"/>
      <c r="F106" s="87"/>
      <c r="G106" s="88"/>
      <c r="H106" s="89"/>
      <c r="I106" s="89"/>
      <c r="J106" s="89"/>
      <c r="K106" s="77"/>
      <c r="L106" s="89"/>
      <c r="M106" s="89"/>
      <c r="N106" s="77"/>
      <c r="O106" s="78"/>
      <c r="P106" s="79"/>
      <c r="Q106" s="90"/>
      <c r="S106" s="91">
        <f t="shared" si="62"/>
        <v>46471</v>
      </c>
      <c r="T106" s="82">
        <v>46502</v>
      </c>
      <c r="U106" s="83">
        <f t="shared" si="61"/>
        <v>31</v>
      </c>
    </row>
    <row r="107" spans="2:21" ht="15.75" customHeight="1" x14ac:dyDescent="0.2">
      <c r="B107" s="108"/>
      <c r="C107" s="103"/>
      <c r="D107" s="73"/>
      <c r="E107" s="75"/>
      <c r="F107" s="109"/>
      <c r="G107" s="88"/>
      <c r="H107" s="89"/>
      <c r="I107" s="89"/>
      <c r="J107" s="89"/>
      <c r="K107" s="77"/>
      <c r="L107" s="89"/>
      <c r="M107" s="89"/>
      <c r="N107" s="77"/>
      <c r="O107" s="78"/>
      <c r="P107" s="79"/>
      <c r="Q107" s="90"/>
      <c r="S107" s="91">
        <f t="shared" si="62"/>
        <v>46502</v>
      </c>
      <c r="T107" s="82">
        <v>46532</v>
      </c>
      <c r="U107" s="83">
        <f t="shared" si="61"/>
        <v>30</v>
      </c>
    </row>
    <row r="108" spans="2:21" ht="15.75" customHeight="1" x14ac:dyDescent="0.2">
      <c r="B108" s="84"/>
      <c r="C108" s="85"/>
      <c r="D108" s="86"/>
      <c r="E108" s="85"/>
      <c r="F108" s="87"/>
      <c r="G108" s="88"/>
      <c r="H108" s="89"/>
      <c r="I108" s="89"/>
      <c r="J108" s="89"/>
      <c r="K108" s="77"/>
      <c r="L108" s="89"/>
      <c r="M108" s="89"/>
      <c r="N108" s="77"/>
      <c r="O108" s="78"/>
      <c r="P108" s="111"/>
      <c r="Q108" s="90"/>
      <c r="S108" s="91">
        <f t="shared" si="62"/>
        <v>46532</v>
      </c>
      <c r="T108" s="82">
        <v>46563</v>
      </c>
      <c r="U108" s="83">
        <f t="shared" si="61"/>
        <v>31</v>
      </c>
    </row>
    <row r="109" spans="2:21" ht="15.75" customHeight="1" x14ac:dyDescent="0.2">
      <c r="B109" s="84"/>
      <c r="C109" s="85"/>
      <c r="D109" s="86"/>
      <c r="E109" s="85"/>
      <c r="F109" s="87"/>
      <c r="G109" s="88"/>
      <c r="H109" s="89"/>
      <c r="I109" s="89"/>
      <c r="J109" s="89"/>
      <c r="K109" s="77"/>
      <c r="L109" s="89"/>
      <c r="M109" s="89"/>
      <c r="N109" s="77"/>
      <c r="O109" s="78"/>
      <c r="P109" s="79"/>
      <c r="Q109" s="90"/>
      <c r="S109" s="91">
        <f t="shared" si="62"/>
        <v>46563</v>
      </c>
      <c r="T109" s="82">
        <v>46593</v>
      </c>
      <c r="U109" s="83">
        <f t="shared" si="61"/>
        <v>30</v>
      </c>
    </row>
    <row r="110" spans="2:21" ht="15.75" customHeight="1" x14ac:dyDescent="0.2">
      <c r="B110" s="84"/>
      <c r="C110" s="85"/>
      <c r="D110" s="86"/>
      <c r="E110" s="85"/>
      <c r="F110" s="87"/>
      <c r="G110" s="88"/>
      <c r="H110" s="89"/>
      <c r="I110" s="89"/>
      <c r="J110" s="89"/>
      <c r="K110" s="77"/>
      <c r="L110" s="89"/>
      <c r="M110" s="89"/>
      <c r="N110" s="77"/>
      <c r="O110" s="78"/>
      <c r="P110" s="111"/>
      <c r="Q110" s="90"/>
      <c r="S110" s="91">
        <f t="shared" si="62"/>
        <v>46593</v>
      </c>
      <c r="T110" s="82">
        <v>46624</v>
      </c>
      <c r="U110" s="83">
        <f t="shared" si="61"/>
        <v>31</v>
      </c>
    </row>
    <row r="111" spans="2:21" ht="15.75" customHeight="1" x14ac:dyDescent="0.2">
      <c r="B111" s="84"/>
      <c r="C111" s="85"/>
      <c r="D111" s="86"/>
      <c r="E111" s="85"/>
      <c r="F111" s="87"/>
      <c r="G111" s="88"/>
      <c r="H111" s="89"/>
      <c r="I111" s="89"/>
      <c r="J111" s="89"/>
      <c r="K111" s="77"/>
      <c r="L111" s="89"/>
      <c r="M111" s="89"/>
      <c r="N111" s="77"/>
      <c r="O111" s="78"/>
      <c r="P111" s="79"/>
      <c r="Q111" s="90"/>
      <c r="S111" s="91">
        <f t="shared" si="62"/>
        <v>46624</v>
      </c>
      <c r="T111" s="82">
        <v>46655</v>
      </c>
      <c r="U111" s="83">
        <f t="shared" si="61"/>
        <v>31</v>
      </c>
    </row>
    <row r="112" spans="2:21" ht="15.75" customHeight="1" x14ac:dyDescent="0.2">
      <c r="B112" s="84"/>
      <c r="C112" s="85"/>
      <c r="D112" s="86"/>
      <c r="E112" s="85"/>
      <c r="F112" s="87"/>
      <c r="G112" s="88"/>
      <c r="H112" s="89"/>
      <c r="I112" s="89"/>
      <c r="J112" s="89"/>
      <c r="K112" s="77"/>
      <c r="L112" s="89"/>
      <c r="M112" s="89"/>
      <c r="N112" s="77"/>
      <c r="O112" s="78"/>
      <c r="P112" s="79"/>
      <c r="Q112" s="90"/>
      <c r="S112" s="91">
        <f t="shared" si="62"/>
        <v>46655</v>
      </c>
      <c r="T112" s="82">
        <v>46685</v>
      </c>
      <c r="U112" s="83">
        <f t="shared" si="61"/>
        <v>30</v>
      </c>
    </row>
    <row r="113" spans="2:21" ht="15.75" customHeight="1" x14ac:dyDescent="0.2">
      <c r="B113" s="108"/>
      <c r="C113" s="103"/>
      <c r="D113" s="73"/>
      <c r="E113" s="75"/>
      <c r="F113" s="109"/>
      <c r="G113" s="88"/>
      <c r="H113" s="89"/>
      <c r="I113" s="89"/>
      <c r="J113" s="89"/>
      <c r="K113" s="77"/>
      <c r="L113" s="89"/>
      <c r="M113" s="89"/>
      <c r="N113" s="77"/>
      <c r="O113" s="78"/>
      <c r="P113" s="79"/>
      <c r="Q113" s="90"/>
      <c r="R113" s="94"/>
      <c r="S113" s="91">
        <f t="shared" si="62"/>
        <v>46685</v>
      </c>
      <c r="T113" s="82">
        <v>46716</v>
      </c>
      <c r="U113" s="83">
        <f t="shared" si="61"/>
        <v>31</v>
      </c>
    </row>
    <row r="114" spans="2:21" ht="15.75" customHeight="1" x14ac:dyDescent="0.2">
      <c r="B114" s="84"/>
      <c r="C114" s="85"/>
      <c r="D114" s="86"/>
      <c r="E114" s="85"/>
      <c r="F114" s="87"/>
      <c r="G114" s="88"/>
      <c r="H114" s="89"/>
      <c r="I114" s="89"/>
      <c r="J114" s="89"/>
      <c r="K114" s="77"/>
      <c r="L114" s="89"/>
      <c r="M114" s="89"/>
      <c r="N114" s="77"/>
      <c r="O114" s="78"/>
      <c r="P114" s="79"/>
      <c r="Q114" s="90"/>
      <c r="R114" s="94"/>
      <c r="S114" s="91">
        <f t="shared" si="62"/>
        <v>46716</v>
      </c>
      <c r="T114" s="82">
        <v>46746</v>
      </c>
      <c r="U114" s="83">
        <f t="shared" si="61"/>
        <v>30</v>
      </c>
    </row>
    <row r="115" spans="2:21" ht="15.75" customHeight="1" x14ac:dyDescent="0.2">
      <c r="B115" s="84"/>
      <c r="C115" s="85"/>
      <c r="D115" s="86"/>
      <c r="E115" s="85"/>
      <c r="F115" s="87"/>
      <c r="G115" s="88"/>
      <c r="H115" s="89"/>
      <c r="I115" s="89"/>
      <c r="J115" s="89"/>
      <c r="K115" s="77"/>
      <c r="L115" s="89"/>
      <c r="M115" s="89"/>
      <c r="N115" s="77"/>
      <c r="O115" s="78"/>
      <c r="P115" s="79"/>
      <c r="Q115" s="90"/>
      <c r="S115" s="91">
        <f t="shared" si="62"/>
        <v>46746</v>
      </c>
      <c r="T115" s="82">
        <v>46777</v>
      </c>
      <c r="U115" s="83">
        <f t="shared" si="61"/>
        <v>31</v>
      </c>
    </row>
    <row r="116" spans="2:21" ht="15.75" customHeight="1" thickBot="1" x14ac:dyDescent="0.25">
      <c r="B116" s="84"/>
      <c r="C116" s="85"/>
      <c r="D116" s="86"/>
      <c r="E116" s="85"/>
      <c r="F116" s="87"/>
      <c r="G116" s="88"/>
      <c r="H116" s="89"/>
      <c r="I116" s="89"/>
      <c r="J116" s="89"/>
      <c r="K116" s="77"/>
      <c r="L116" s="89"/>
      <c r="M116" s="89"/>
      <c r="N116" s="77"/>
      <c r="O116" s="78"/>
      <c r="P116" s="79"/>
      <c r="Q116" s="90"/>
      <c r="S116" s="91">
        <f t="shared" si="62"/>
        <v>46777</v>
      </c>
      <c r="T116" s="82">
        <v>46784</v>
      </c>
      <c r="U116" s="83">
        <f t="shared" si="61"/>
        <v>7</v>
      </c>
    </row>
    <row r="117" spans="2:21" ht="15.75" customHeight="1" thickBot="1" x14ac:dyDescent="0.25">
      <c r="B117" s="95"/>
      <c r="C117" s="104"/>
      <c r="D117" s="105"/>
      <c r="E117" s="104"/>
      <c r="F117" s="106"/>
      <c r="G117" s="107"/>
      <c r="H117" s="100"/>
      <c r="I117" s="100"/>
      <c r="J117" s="100"/>
      <c r="K117" s="100">
        <f>SUM(K104:K116)</f>
        <v>0</v>
      </c>
      <c r="L117" s="100">
        <f>SUM(L104:L116)</f>
        <v>0</v>
      </c>
      <c r="M117" s="100">
        <f>ROUNDDOWN(L117*1000/365,0)</f>
        <v>0</v>
      </c>
      <c r="N117" s="100">
        <f>ROUNDDOWN(M117*0.5%,0)</f>
        <v>0</v>
      </c>
      <c r="O117" s="101"/>
      <c r="P117" s="101"/>
      <c r="Q117" s="102" t="s">
        <v>62</v>
      </c>
      <c r="U117" s="60">
        <f>SUM(U104:U116)</f>
        <v>365</v>
      </c>
    </row>
    <row r="118" spans="2:21" ht="15.75" customHeight="1" thickBot="1" x14ac:dyDescent="0.25">
      <c r="B118" s="112"/>
      <c r="C118" s="113"/>
      <c r="D118" s="114"/>
      <c r="E118" s="113"/>
      <c r="F118" s="115"/>
      <c r="G118" s="116"/>
      <c r="H118" s="117"/>
      <c r="I118" s="117"/>
      <c r="J118" s="117"/>
      <c r="K118" s="117"/>
      <c r="L118" s="117"/>
      <c r="M118" s="117"/>
      <c r="N118" s="117">
        <f>SUM(N6:N117)</f>
        <v>119287</v>
      </c>
      <c r="O118" s="118"/>
      <c r="P118" s="118"/>
      <c r="Q118" s="119" t="s">
        <v>63</v>
      </c>
    </row>
  </sheetData>
  <mergeCells count="3">
    <mergeCell ref="A1:Q1"/>
    <mergeCell ref="O3:Q3"/>
    <mergeCell ref="O4:Q4"/>
  </mergeCells>
  <phoneticPr fontId="2"/>
  <printOptions horizontalCentered="1" verticalCentered="1"/>
  <pageMargins left="0.59055118110236227" right="0.59055118110236227" top="0.19685039370078741" bottom="0.19685039370078741" header="0.51181102362204722" footer="0.51181102362204722"/>
  <pageSetup paperSize="9" scale="54" fitToHeight="2" orientation="portrait" r:id="rId1"/>
  <headerFooter alignWithMargins="0">
    <oddFooter>&amp;R
&amp;P/&amp;N</oddFooter>
  </headerFooter>
  <rowBreaks count="1" manualBreakCount="1">
    <brk id="75" max="1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別紙（様式第4号関係）</vt:lpstr>
      <vt:lpstr>記入例1</vt:lpstr>
      <vt:lpstr>（参考）融資先別計算表</vt:lpstr>
      <vt:lpstr>'（参考）融資先別計算表'!Print_Area</vt:lpstr>
      <vt:lpstr>'別紙（様式第4号関係）'!Print_Area</vt:lpstr>
      <vt:lpstr>'（参考）融資先別計算表'!Print_Titles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佐伯 彰吾</cp:lastModifiedBy>
  <cp:lastPrinted>2021-01-13T23:35:09Z</cp:lastPrinted>
  <dcterms:created xsi:type="dcterms:W3CDTF">2014-10-23T06:24:09Z</dcterms:created>
  <dcterms:modified xsi:type="dcterms:W3CDTF">2021-01-27T04:30:25Z</dcterms:modified>
</cp:coreProperties>
</file>