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yoshima1680\Desktop\20210114_【〆切2８（月）】公営企業に係る経営比較分析表（令和元年度決算）の分析等について（依頼）\2_回答\"/>
    </mc:Choice>
  </mc:AlternateContent>
  <workbookProtection workbookAlgorithmName="SHA-512" workbookHashValue="hnzFOfpoiNsve0BkzNxxXJllT59C3DzB6eJrWHzBbgvm+iepxBdb75tLoWHpmBkG9TleiFpjBgVduhqo4X9FZQ==" workbookSaltValue="D4QhEhPsnE09IDvN8NHXO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<sst xmlns="http://schemas.openxmlformats.org/spreadsheetml/2006/main" count="233" uniqueCount="117">
  <si>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</si>
  <si>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</si>
  <si>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</si>
  <si>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</si>
  <si>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</si>
  <si>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</si>
  <si>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</si>
  <si>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</si>
  <si>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</si>
  <si>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</si>
  <si>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</si>
  <si>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</si>
  <si>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</si>
  <si>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</si>
  <si>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</si>
  <si>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</si>
  <si>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</si>
  <si>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</si>
  <si>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</si>
  <si>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</si>
  <si>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</si>
  <si>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</si>
  <si>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</si>
  <si>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</si>
  <si>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</si>
  <si>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</si>
  <si>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</si>
  <si>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</si>
  <si>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</si>
  <si>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</si>
  <si>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</si>
  <si>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</si>
  <si>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</si>
  <si>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</si>
  <si>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</si>
  <si>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</si>
  <si>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</si>
  <si>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</si>
  <si>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</si>
  <si>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</si>
  <si>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</si>
  <si>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</si>
  <si>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</si>
  <si>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</si>
  <si>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</si>
  <si>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</si>
  <si>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</si>
  <si>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</si>
  <si>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</si>
  <si>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</si>
  <si>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</si>
  <si>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</si>
  <si>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</si>
  <si>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</si>
  <si>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</si>
  <si>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</si>
  <si>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</si>
  <si>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</si>
  <si>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</si>
  <si>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</si>
  <si>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</si>
  <si>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</si>
  <si>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</si>
  <si>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</si>
  <si>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</si>
  <si>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</si>
  <si>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</si>
  <si>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</si>
  <si>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</si>
  <si>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</si>
  <si>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</si>
  <si>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</si>
  <si>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</si>
  <si>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</si>
  <si>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</si>
  <si>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</si>
  <si>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</si>
  <si>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</si>
  <si>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</si>
  <si>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</si>
  <si>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</si>
  <si>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</si>
  <si>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</si>
  <si>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</si>
  <si>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</si>
  <si>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</si>
  <si>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</si>
  <si>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</si>
  <si>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</si>
  <si>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</si>
  <si>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</si>
  <si>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</si>
  <si>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</si>
  <si>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</si>
  <si>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</si>
  <si>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</si>
  <si>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</si>
  <si>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</si>
  <si>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</si>
  <si>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</si>
  <si>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</si>
  <si>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</si>
  <si>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</si>
  <si>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</si>
  <si>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</si>
  <si>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</si>
  <si>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</si>
  <si>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</si>
  <si>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</si>
  <si>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</si>
  <si>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</si>
  <si>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</si>
  <si>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</si>
  <si>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</si>
  <si>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については、100％を大きく下回っており、類似団体と比較しても低い水準にある。経営に必要な収益を確保できていないため、収支の不足分は一般会計からの繰入金により補填している。平成30年度に西条地区の料金改定を行ったため、改善が見られる。
　本市は良質な地下水が豊富で、高度な浄水施設等が不要なため、⑥給水原価が類似団体に比べて低く抑えられている。そのため、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改善が見られる。これは、近年、大規模な更新を行っておらず、企業債残高が減少傾向にあるためである。類似団体平均値と比べて低い数値ではあるが、企業債に依存した経営となっている。
　⑦施設利用率については、類似団体と比較して低水準である。今後は給水人口の減少による低下も予想されているため、ダウンサイジングや施設の統合も視野に入れた計画を立てる必要がある。</t>
    <rPh sb="84" eb="85">
      <t>キン</t>
    </rPh>
    <rPh sb="100" eb="101">
      <t>ド</t>
    </rPh>
    <rPh sb="107" eb="109">
      <t>リョウキン</t>
    </rPh>
    <rPh sb="354" eb="358">
      <t>ルイジダンタイ</t>
    </rPh>
    <rPh sb="358" eb="360">
      <t>ヘイキン</t>
    </rPh>
    <rPh sb="360" eb="361">
      <t>チ</t>
    </rPh>
    <rPh sb="362" eb="363">
      <t>クラ</t>
    </rPh>
    <rPh sb="365" eb="366">
      <t>ヒク</t>
    </rPh>
    <rPh sb="367" eb="369">
      <t>スウチ</t>
    </rPh>
    <rPh sb="375" eb="378">
      <t>キギョウサイ</t>
    </rPh>
    <rPh sb="379" eb="381">
      <t>イゾン</t>
    </rPh>
    <rPh sb="383" eb="385">
      <t>ケイエイ</t>
    </rPh>
    <rPh sb="415" eb="416">
      <t>ヒク</t>
    </rPh>
    <rPh sb="416" eb="418">
      <t>スイジュン</t>
    </rPh>
    <rPh sb="422" eb="424">
      <t>コンゴ</t>
    </rPh>
    <phoneticPr fontId="4"/>
  </si>
  <si>
    <t>　③管路更新率は類似団体と比較して低い水準にあるが、⑧有収率が高い水準を維持していることから必要な更新は行われていることが分かる。
　現在は、限られた財源の中で、老朽化施設のうち、優先順位の高いものから適宜更新を行っている。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8">
      <t>イジ</t>
    </rPh>
    <rPh sb="46" eb="48">
      <t>ヒツヨウ</t>
    </rPh>
    <rPh sb="49" eb="51">
      <t>コウシン</t>
    </rPh>
    <rPh sb="52" eb="53">
      <t>オコナ</t>
    </rPh>
    <rPh sb="61" eb="62">
      <t>ワ</t>
    </rPh>
    <rPh sb="67" eb="69">
      <t>ゲンザイ</t>
    </rPh>
    <rPh sb="71" eb="72">
      <t>カギ</t>
    </rPh>
    <rPh sb="75" eb="77">
      <t>ザイゲン</t>
    </rPh>
    <rPh sb="78" eb="79">
      <t>ナカ</t>
    </rPh>
    <rPh sb="81" eb="84">
      <t>ロウキュウカ</t>
    </rPh>
    <rPh sb="84" eb="86">
      <t>シセツ</t>
    </rPh>
    <rPh sb="90" eb="92">
      <t>ユウセン</t>
    </rPh>
    <rPh sb="92" eb="94">
      <t>ジュンイ</t>
    </rPh>
    <rPh sb="95" eb="96">
      <t>タカ</t>
    </rPh>
    <rPh sb="101" eb="103">
      <t>テキギ</t>
    </rPh>
    <rPh sb="103" eb="105">
      <t>コウシン</t>
    </rPh>
    <rPh sb="106" eb="107">
      <t>オコナ</t>
    </rPh>
    <phoneticPr fontId="4"/>
  </si>
  <si>
    <t>　簡易水道事業は、上水道事業と同じ料金水準としているが、経営効率が悪く、料金収入のみで経営の健全性を確保することは困難な事業である。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今後、人口が減少し、施設利用率も低下していく中で、簡易水道事業の経営を単独で維持することはより困難な状況になるものと判断し、令和3年度に上水道事業等との経営統合を予定している。</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6" eb="38">
      <t>リョウキン</t>
    </rPh>
    <rPh sb="38" eb="40">
      <t>シュウニュウ</t>
    </rPh>
    <rPh sb="43" eb="45">
      <t>ケイエイ</t>
    </rPh>
    <rPh sb="46" eb="49">
      <t>ケンゼンセイ</t>
    </rPh>
    <rPh sb="50" eb="52">
      <t>カクホ</t>
    </rPh>
    <rPh sb="57" eb="59">
      <t>コンナン</t>
    </rPh>
    <rPh sb="60" eb="62">
      <t>ジギョウ</t>
    </rPh>
    <rPh sb="73" eb="75">
      <t>キギョウ</t>
    </rPh>
    <rPh sb="75" eb="76">
      <t>サイ</t>
    </rPh>
    <rPh sb="77" eb="79">
      <t>イッパン</t>
    </rPh>
    <rPh sb="79" eb="81">
      <t>カイケイ</t>
    </rPh>
    <rPh sb="84" eb="86">
      <t>クリイレ</t>
    </rPh>
    <rPh sb="86" eb="87">
      <t>キン</t>
    </rPh>
    <rPh sb="88" eb="89">
      <t>オオ</t>
    </rPh>
    <rPh sb="91" eb="93">
      <t>イゾン</t>
    </rPh>
    <rPh sb="98" eb="99">
      <t>トク</t>
    </rPh>
    <rPh sb="100" eb="102">
      <t>イッパン</t>
    </rPh>
    <rPh sb="102" eb="104">
      <t>カイケイ</t>
    </rPh>
    <rPh sb="107" eb="109">
      <t>クリイレ</t>
    </rPh>
    <rPh sb="109" eb="110">
      <t>キン</t>
    </rPh>
    <rPh sb="116" eb="118">
      <t>スイドウ</t>
    </rPh>
    <rPh sb="118" eb="121">
      <t>シヨウシャ</t>
    </rPh>
    <rPh sb="121" eb="123">
      <t>イガイ</t>
    </rPh>
    <rPh sb="125" eb="127">
      <t>フタン</t>
    </rPh>
    <rPh sb="128" eb="129">
      <t>シ</t>
    </rPh>
    <rPh sb="140" eb="142">
      <t>フタン</t>
    </rPh>
    <rPh sb="143" eb="146">
      <t>コウヘイセイ</t>
    </rPh>
    <rPh sb="147" eb="149">
      <t>カンテン</t>
    </rPh>
    <rPh sb="151" eb="152">
      <t>ノゾ</t>
    </rPh>
    <rPh sb="155" eb="157">
      <t>ジョウキョウ</t>
    </rPh>
    <rPh sb="162" eb="164">
      <t>ケイエイ</t>
    </rPh>
    <rPh sb="165" eb="167">
      <t>カイゼン</t>
    </rPh>
    <rPh sb="168" eb="170">
      <t>ヒツヨウ</t>
    </rPh>
    <rPh sb="176" eb="178">
      <t>コンゴ</t>
    </rPh>
    <rPh sb="179" eb="181">
      <t>ジンコウ</t>
    </rPh>
    <rPh sb="182" eb="184">
      <t>ゲンショウ</t>
    </rPh>
    <rPh sb="186" eb="188">
      <t>シセツ</t>
    </rPh>
    <rPh sb="188" eb="190">
      <t>リヨウ</t>
    </rPh>
    <rPh sb="190" eb="191">
      <t>リツ</t>
    </rPh>
    <rPh sb="192" eb="194">
      <t>テイカ</t>
    </rPh>
    <rPh sb="198" eb="199">
      <t>ナカ</t>
    </rPh>
    <rPh sb="201" eb="203">
      <t>カンイ</t>
    </rPh>
    <rPh sb="203" eb="205">
      <t>スイドウ</t>
    </rPh>
    <rPh sb="205" eb="207">
      <t>ジギョウ</t>
    </rPh>
    <rPh sb="208" eb="210">
      <t>ケイエイ</t>
    </rPh>
    <rPh sb="211" eb="213">
      <t>タンドク</t>
    </rPh>
    <rPh sb="214" eb="216">
      <t>イジ</t>
    </rPh>
    <rPh sb="223" eb="225">
      <t>コンナン</t>
    </rPh>
    <rPh sb="226" eb="228">
      <t>ジョウキョウ</t>
    </rPh>
    <rPh sb="234" eb="236">
      <t>ハンダン</t>
    </rPh>
    <rPh sb="238" eb="240">
      <t>レイワ</t>
    </rPh>
    <rPh sb="241" eb="242">
      <t>ネン</t>
    </rPh>
    <rPh sb="242" eb="243">
      <t>ド</t>
    </rPh>
    <rPh sb="244" eb="247">
      <t>ジョウスイドウ</t>
    </rPh>
    <rPh sb="247" eb="249">
      <t>ジギョウ</t>
    </rPh>
    <rPh sb="249" eb="250">
      <t>トウ</t>
    </rPh>
    <rPh sb="252" eb="254">
      <t>ケイエイ</t>
    </rPh>
    <rPh sb="254" eb="256">
      <t>トウゴウ</t>
    </rPh>
    <rPh sb="257" eb="2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</si>
</sst>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0.3</c:v>
                </c:pt>
                <c:pt idx="2">
                  <c:v>0.37</c:v>
                </c:pt>
                <c:pt idx="3">
                  <c:v>0.3</c:v>
                </c:pt>
                <c:pt idx="4">
                  <c:v>0.22</c:v>
                </c:pt>
              </c:numCache>
            </c:numRef>
          </c:val>
          <c:extLst>
            <c:ext xmlns:c16="http://schemas.microsoft.com/office/drawing/2014/chart" uri="{C3380CC4-5D6E-409C-BE32-E72D297353CC}">
              <c16:uniqueId val="{00000000-BDF8-4327-AB08-5817ABF09C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DF8-4327-AB08-5817ABF09C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32.049999999999997</c:v>
                </c:pt>
                <c:pt idx="1">
                  <c:v>33.270000000000003</c:v>
                </c:pt>
                <c:pt idx="2">
                  <c:v>33.11</c:v>
                </c:pt>
                <c:pt idx="3">
                  <c:v>31.9</c:v>
                </c:pt>
                <c:pt idx="4">
                  <c:v>32.380000000000003</c:v>
                </c:pt>
              </c:numCache>
            </c:numRef>
          </c:val>
          <c:extLst>
            <c:ext xmlns:c16="http://schemas.microsoft.com/office/drawing/2014/chart" uri="{C3380CC4-5D6E-409C-BE32-E72D297353CC}">
              <c16:uniqueId val="{00000000-A976-4D16-BA44-0C60D84408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976-4D16-BA44-0C60D84408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90.63</c:v>
                </c:pt>
                <c:pt idx="1">
                  <c:v>87.42</c:v>
                </c:pt>
                <c:pt idx="2">
                  <c:v>88.52</c:v>
                </c:pt>
                <c:pt idx="3">
                  <c:v>90.97</c:v>
                </c:pt>
                <c:pt idx="4">
                  <c:v>89.87</c:v>
                </c:pt>
              </c:numCache>
            </c:numRef>
          </c:val>
          <c:extLst>
            <c:ext xmlns:c16="http://schemas.microsoft.com/office/drawing/2014/chart" uri="{C3380CC4-5D6E-409C-BE32-E72D297353CC}">
              <c16:uniqueId val="{00000000-98B0-4431-B729-0B27DDC3203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98B0-4431-B729-0B27DDC3203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66.05</c:v>
                </c:pt>
                <c:pt idx="1">
                  <c:v>65.62</c:v>
                </c:pt>
                <c:pt idx="2">
                  <c:v>67.55</c:v>
                </c:pt>
                <c:pt idx="3">
                  <c:v>68.8</c:v>
                </c:pt>
                <c:pt idx="4">
                  <c:v>68.38</c:v>
                </c:pt>
              </c:numCache>
            </c:numRef>
          </c:val>
          <c:extLst>
            <c:ext xmlns:c16="http://schemas.microsoft.com/office/drawing/2014/chart" uri="{C3380CC4-5D6E-409C-BE32-E72D297353CC}">
              <c16:uniqueId val="{00000000-1CF8-4F70-B258-0E51671878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CF8-4F70-B258-0E51671878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5-488A-9470-7BAF12B38D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5-488A-9470-7BAF12B38D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4-45C5-857A-B4BA7039FC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4-45C5-857A-B4BA7039FC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86-45DB-A144-A004DD21481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6-45DB-A144-A004DD21481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0-43CD-AB1D-4688D9A7980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0-43CD-AB1D-4688D9A7980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876.2</c:v>
                </c:pt>
                <c:pt idx="1">
                  <c:v>840.14</c:v>
                </c:pt>
                <c:pt idx="2">
                  <c:v>790.39</c:v>
                </c:pt>
                <c:pt idx="3">
                  <c:v>726.32</c:v>
                </c:pt>
                <c:pt idx="4">
                  <c:v>682.04</c:v>
                </c:pt>
              </c:numCache>
            </c:numRef>
          </c:val>
          <c:extLst>
            <c:ext xmlns:c16="http://schemas.microsoft.com/office/drawing/2014/chart" uri="{C3380CC4-5D6E-409C-BE32-E72D297353CC}">
              <c16:uniqueId val="{00000000-4001-4360-82C8-BC4537E6405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001-4360-82C8-BC4537E6405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62.7</c:v>
                </c:pt>
                <c:pt idx="1">
                  <c:v>60.48</c:v>
                </c:pt>
                <c:pt idx="2">
                  <c:v>62.44</c:v>
                </c:pt>
                <c:pt idx="3">
                  <c:v>63.79</c:v>
                </c:pt>
                <c:pt idx="4">
                  <c:v>63.9</c:v>
                </c:pt>
              </c:numCache>
            </c:numRef>
          </c:val>
          <c:extLst>
            <c:ext xmlns:c16="http://schemas.microsoft.com/office/drawing/2014/chart" uri="{C3380CC4-5D6E-409C-BE32-E72D297353CC}">
              <c16:uniqueId val="{00000000-B5CB-42AC-9F4C-51383DBDF74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B5CB-42AC-9F4C-51383DBDF74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244.22</c:v>
                </c:pt>
                <c:pt idx="1">
                  <c:v>252.66</c:v>
                </c:pt>
                <c:pt idx="2">
                  <c:v>246.98</c:v>
                </c:pt>
                <c:pt idx="3">
                  <c:v>249.93</c:v>
                </c:pt>
                <c:pt idx="4">
                  <c:v>255.6</c:v>
                </c:pt>
              </c:numCache>
            </c:numRef>
          </c:val>
          <c:extLst>
            <c:ext xmlns:c16="http://schemas.microsoft.com/office/drawing/2014/chart" uri="{C3380CC4-5D6E-409C-BE32-E72D297353CC}">
              <c16:uniqueId val="{00000000-868E-4335-BA84-A0234EEEEA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868E-4335-BA84-A0234EEEEA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西条市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108961</v>
      </c>
      <c r="AM8" s="67"/>
      <c r="AN8" s="67"/>
      <c r="AO8" s="67"/>
      <c r="AP8" s="67"/>
      <c r="AQ8" s="67"/>
      <c r="AR8" s="67"/>
      <c r="AS8" s="67"/>
      <c r="AT8" s="66">
        <f>データ!$S$6</f>
        <v>510.04</v>
      </c>
      <c r="AU8" s="66"/>
      <c r="AV8" s="66"/>
      <c r="AW8" s="66"/>
      <c r="AX8" s="66"/>
      <c r="AY8" s="66"/>
      <c r="AZ8" s="66"/>
      <c r="BA8" s="66"/>
      <c r="BB8" s="66">
        <f>データ!$T$6</f>
        <v>213.63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4.82</v>
      </c>
      <c r="Q10" s="66"/>
      <c r="R10" s="66"/>
      <c r="S10" s="66"/>
      <c r="T10" s="66"/>
      <c r="U10" s="66"/>
      <c r="V10" s="66"/>
      <c r="W10" s="67">
        <f>データ!$Q$6</f>
        <v>2893</v>
      </c>
      <c r="X10" s="67"/>
      <c r="Y10" s="67"/>
      <c r="Z10" s="67"/>
      <c r="AA10" s="67"/>
      <c r="AB10" s="67"/>
      <c r="AC10" s="67"/>
      <c r="AD10" s="2"/>
      <c r="AE10" s="2"/>
      <c r="AF10" s="2"/>
      <c r="AG10" s="2"/>
      <c r="AH10" s="2"/>
      <c r="AI10" s="2"/>
      <c r="AJ10" s="2"/>
      <c r="AK10" s="2"/>
      <c r="AL10" s="67">
        <f>データ!$U$6</f>
        <v>3387</v>
      </c>
      <c r="AM10" s="67"/>
      <c r="AN10" s="67"/>
      <c r="AO10" s="67"/>
      <c r="AP10" s="67"/>
      <c r="AQ10" s="67"/>
      <c r="AR10" s="67"/>
      <c r="AS10" s="67"/>
      <c r="AT10" s="66">
        <f>データ!$V$6</f>
        <v>11.99</v>
      </c>
      <c r="AU10" s="66"/>
      <c r="AV10" s="66"/>
      <c r="AW10" s="66"/>
      <c r="AX10" s="66"/>
      <c r="AY10" s="66"/>
      <c r="AZ10" s="66"/>
      <c r="BA10" s="66"/>
      <c r="BB10" s="66">
        <f>データ!$W$6</f>
        <v>282.49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jAF7bfMQc0H9PcaEuk2vdBN5qWz07nyqV7zhQmb+WM9ev+CU0Jf6Hklr+S1GIsFIoBsRvSWwCCB7B++H1cQhMw==" saltValue="OI/uP+SS0rERJc6oUB/T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4.82</v>
      </c>
      <c r="Q6" s="35">
        <f t="shared" si="3"/>
        <v>2893</v>
      </c>
      <c r="R6" s="35">
        <f t="shared" si="3"/>
        <v>108961</v>
      </c>
      <c r="S6" s="35">
        <f t="shared" si="3"/>
        <v>510.04</v>
      </c>
      <c r="T6" s="35">
        <f t="shared" si="3"/>
        <v>213.63</v>
      </c>
      <c r="U6" s="35">
        <f t="shared" si="3"/>
        <v>3387</v>
      </c>
      <c r="V6" s="35">
        <f t="shared" si="3"/>
        <v>11.99</v>
      </c>
      <c r="W6" s="35">
        <f t="shared" si="3"/>
        <v>282.49</v>
      </c>
      <c r="X6" s="36">
        <f>IF(X7="",NA(),X7)</f>
        <v>66.05</v>
      </c>
      <c r="Y6" s="36">
        <f t="shared" ref="Y6:AG6" si="4">IF(Y7="",NA(),Y7)</f>
        <v>65.62</v>
      </c>
      <c r="Z6" s="36">
        <f t="shared" si="4"/>
        <v>67.55</v>
      </c>
      <c r="AA6" s="36">
        <f t="shared" si="4"/>
        <v>68.8</v>
      </c>
      <c r="AB6" s="36">
        <f t="shared" si="4"/>
        <v>68.38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876.2</v>
      </c>
      <c r="BF6" s="36">
        <f t="shared" ref="BF6:BN6" si="7">IF(BF7="",NA(),BF7)</f>
        <v>840.14</v>
      </c>
      <c r="BG6" s="36">
        <f t="shared" si="7"/>
        <v>790.39</v>
      </c>
      <c r="BH6" s="36">
        <f t="shared" si="7"/>
        <v>726.32</v>
      </c>
      <c r="BI6" s="36">
        <f t="shared" si="7"/>
        <v>682.04</v>
      </c>
      <c r="BJ6" s="36">
        <f t="shared" si="7"/>
        <v>1134.67</v>
      </c>
      <c r="BK6" s="36">
        <f t="shared" si="7"/>
        <v>1144.79</v>
      </c>
      <c r="BL6" s="36">
        <f t="shared" si="7"/>
        <v>1061.58</v>
      </c>
      <c r="BM6" s="36">
        <f t="shared" si="7"/>
        <v>1007.7</v>
      </c>
      <c r="BN6" s="36">
        <f t="shared" si="7"/>
        <v>1018.52</v>
      </c>
      <c r="BO6" s="35" t="str">
        <f>IF(BO7="","",IF(BO7="-","【-】","【"&amp;SUBSTITUTE(TEXT(BO7,"#,##0.00"),"-","△")&amp;"】"))</f>
        <v>【1,084.05】</v>
      </c>
      <c r="BP6" s="36">
        <f>IF(BP7="",NA(),BP7)</f>
        <v>62.7</v>
      </c>
      <c r="BQ6" s="36">
        <f t="shared" ref="BQ6:BY6" si="8">IF(BQ7="",NA(),BQ7)</f>
        <v>60.48</v>
      </c>
      <c r="BR6" s="36">
        <f t="shared" si="8"/>
        <v>62.44</v>
      </c>
      <c r="BS6" s="36">
        <f t="shared" si="8"/>
        <v>63.79</v>
      </c>
      <c r="BT6" s="36">
        <f t="shared" si="8"/>
        <v>63.9</v>
      </c>
      <c r="BU6" s="36">
        <f t="shared" si="8"/>
        <v>40.6</v>
      </c>
      <c r="BV6" s="36">
        <f t="shared" si="8"/>
        <v>56.04</v>
      </c>
      <c r="BW6" s="36">
        <f t="shared" si="8"/>
        <v>58.52</v>
      </c>
      <c r="BX6" s="36">
        <f t="shared" si="8"/>
        <v>59.22</v>
      </c>
      <c r="BY6" s="36">
        <f t="shared" si="8"/>
        <v>58.79</v>
      </c>
      <c r="BZ6" s="35" t="str">
        <f>IF(BZ7="","",IF(BZ7="-","【-】","【"&amp;SUBSTITUTE(TEXT(BZ7,"#,##0.00"),"-","△")&amp;"】"))</f>
        <v>【53.46】</v>
      </c>
      <c r="CA6" s="36">
        <f>IF(CA7="",NA(),CA7)</f>
        <v>244.22</v>
      </c>
      <c r="CB6" s="36">
        <f t="shared" ref="CB6:CJ6" si="9">IF(CB7="",NA(),CB7)</f>
        <v>252.66</v>
      </c>
      <c r="CC6" s="36">
        <f t="shared" si="9"/>
        <v>246.98</v>
      </c>
      <c r="CD6" s="36">
        <f t="shared" si="9"/>
        <v>249.93</v>
      </c>
      <c r="CE6" s="36">
        <f t="shared" si="9"/>
        <v>255.6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32.049999999999997</v>
      </c>
      <c r="CM6" s="36">
        <f t="shared" ref="CM6:CU6" si="10">IF(CM7="",NA(),CM7)</f>
        <v>33.270000000000003</v>
      </c>
      <c r="CN6" s="36">
        <f t="shared" si="10"/>
        <v>33.11</v>
      </c>
      <c r="CO6" s="36">
        <f t="shared" si="10"/>
        <v>31.9</v>
      </c>
      <c r="CP6" s="36">
        <f t="shared" si="10"/>
        <v>32.380000000000003</v>
      </c>
      <c r="CQ6" s="36">
        <f t="shared" si="10"/>
        <v>57.29</v>
      </c>
      <c r="CR6" s="36">
        <f t="shared" si="10"/>
        <v>55.9</v>
      </c>
      <c r="CS6" s="36">
        <f t="shared" si="10"/>
        <v>57.3</v>
      </c>
      <c r="CT6" s="36">
        <f t="shared" si="10"/>
        <v>56.76</v>
      </c>
      <c r="CU6" s="36">
        <f t="shared" si="10"/>
        <v>56.04</v>
      </c>
      <c r="CV6" s="35" t="str">
        <f>IF(CV7="","",IF(CV7="-","【-】","【"&amp;SUBSTITUTE(TEXT(CV7,"#,##0.00"),"-","△")&amp;"】"))</f>
        <v>【54.90】</v>
      </c>
      <c r="CW6" s="36">
        <f>IF(CW7="",NA(),CW7)</f>
        <v>90.63</v>
      </c>
      <c r="CX6" s="36">
        <f t="shared" ref="CX6:DF6" si="11">IF(CX7="",NA(),CX7)</f>
        <v>87.42</v>
      </c>
      <c r="CY6" s="36">
        <f t="shared" si="11"/>
        <v>88.52</v>
      </c>
      <c r="CZ6" s="36">
        <f t="shared" si="11"/>
        <v>90.97</v>
      </c>
      <c r="DA6" s="36">
        <f t="shared" si="11"/>
        <v>89.87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6">
        <f t="shared" ref="EE6:EM6" si="14">IF(EE7="",NA(),EE7)</f>
        <v>0.3</v>
      </c>
      <c r="EF6" s="36">
        <f t="shared" si="14"/>
        <v>0.37</v>
      </c>
      <c r="EG6" s="36">
        <f t="shared" si="14"/>
        <v>0.3</v>
      </c>
      <c r="EH6" s="36">
        <f t="shared" si="14"/>
        <v>0.22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382060</v>
      </c>
      <c r="D7" s="38">
        <v>47</v>
      </c>
      <c r="E7" s="38">
        <v>1</v>
      </c>
      <c r="F7" s="38">
        <v>0</v>
      </c>
      <c r="G7" s="38">
        <v>0</v>
      </c>
      <c r="H7" s="38" t="s">
        <v>95</v>
      </c>
      <c r="I7" s="38" t="s">
        <v>96</v>
      </c>
      <c r="J7" s="38" t="s">
        <v>97</v>
      </c>
      <c r="K7" s="38" t="s">
        <v>98</v>
      </c>
      <c r="L7" s="38" t="s">
        <v>99</v>
      </c>
      <c r="M7" s="38" t="s">
        <v>100</v>
      </c>
      <c r="N7" s="39" t="s">
        <v>101</v>
      </c>
      <c r="O7" s="39" t="s">
        <v>102</v>
      </c>
      <c r="P7" s="39">
        <v>4.82</v>
      </c>
      <c r="Q7" s="39">
        <v>2893</v>
      </c>
      <c r="R7" s="39">
        <v>108961</v>
      </c>
      <c r="S7" s="39">
        <v>510.04</v>
      </c>
      <c r="T7" s="39">
        <v>213.63</v>
      </c>
      <c r="U7" s="39">
        <v>3387</v>
      </c>
      <c r="V7" s="39">
        <v>11.99</v>
      </c>
      <c r="W7" s="39">
        <v>282.49</v>
      </c>
      <c r="X7" s="39">
        <v>66.05</v>
      </c>
      <c r="Y7" s="39">
        <v>65.62</v>
      </c>
      <c r="Z7" s="39">
        <v>67.55</v>
      </c>
      <c r="AA7" s="39">
        <v>68.8</v>
      </c>
      <c r="AB7" s="39">
        <v>68.38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876.2</v>
      </c>
      <c r="BF7" s="39">
        <v>840.14</v>
      </c>
      <c r="BG7" s="39">
        <v>790.39</v>
      </c>
      <c r="BH7" s="39">
        <v>726.32</v>
      </c>
      <c r="BI7" s="39">
        <v>682.04</v>
      </c>
      <c r="BJ7" s="39">
        <v>1134.67</v>
      </c>
      <c r="BK7" s="39">
        <v>1144.79</v>
      </c>
      <c r="BL7" s="39">
        <v>1061.58</v>
      </c>
      <c r="BM7" s="39">
        <v>1007.7</v>
      </c>
      <c r="BN7" s="39">
        <v>1018.52</v>
      </c>
      <c r="BO7" s="39">
        <v>1084.05</v>
      </c>
      <c r="BP7" s="39">
        <v>62.7</v>
      </c>
      <c r="BQ7" s="39">
        <v>60.48</v>
      </c>
      <c r="BR7" s="39">
        <v>62.44</v>
      </c>
      <c r="BS7" s="39">
        <v>63.79</v>
      </c>
      <c r="BT7" s="39">
        <v>63.9</v>
      </c>
      <c r="BU7" s="39">
        <v>40.6</v>
      </c>
      <c r="BV7" s="39">
        <v>56.04</v>
      </c>
      <c r="BW7" s="39">
        <v>58.52</v>
      </c>
      <c r="BX7" s="39">
        <v>59.22</v>
      </c>
      <c r="BY7" s="39">
        <v>58.79</v>
      </c>
      <c r="BZ7" s="39">
        <v>53.46</v>
      </c>
      <c r="CA7" s="39">
        <v>244.22</v>
      </c>
      <c r="CB7" s="39">
        <v>252.66</v>
      </c>
      <c r="CC7" s="39">
        <v>246.98</v>
      </c>
      <c r="CD7" s="39">
        <v>249.93</v>
      </c>
      <c r="CE7" s="39">
        <v>255.6</v>
      </c>
      <c r="CF7" s="39">
        <v>440.03</v>
      </c>
      <c r="CG7" s="39">
        <v>304.35000000000002</v>
      </c>
      <c r="CH7" s="39">
        <v>296.3</v>
      </c>
      <c r="CI7" s="39">
        <v>292.89999999999998</v>
      </c>
      <c r="CJ7" s="39">
        <v>298.25</v>
      </c>
      <c r="CK7" s="39">
        <v>300.47000000000003</v>
      </c>
      <c r="CL7" s="39">
        <v>32.049999999999997</v>
      </c>
      <c r="CM7" s="39">
        <v>33.270000000000003</v>
      </c>
      <c r="CN7" s="39">
        <v>33.11</v>
      </c>
      <c r="CO7" s="39">
        <v>31.9</v>
      </c>
      <c r="CP7" s="39">
        <v>32.380000000000003</v>
      </c>
      <c r="CQ7" s="39">
        <v>57.29</v>
      </c>
      <c r="CR7" s="39">
        <v>55.9</v>
      </c>
      <c r="CS7" s="39">
        <v>57.3</v>
      </c>
      <c r="CT7" s="39">
        <v>56.76</v>
      </c>
      <c r="CU7" s="39">
        <v>56.04</v>
      </c>
      <c r="CV7" s="39">
        <v>54.9</v>
      </c>
      <c r="CW7" s="39">
        <v>90.63</v>
      </c>
      <c r="CX7" s="39">
        <v>87.42</v>
      </c>
      <c r="CY7" s="39">
        <v>88.52</v>
      </c>
      <c r="CZ7" s="39">
        <v>90.97</v>
      </c>
      <c r="DA7" s="39">
        <v>89.87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0.09</v>
      </c>
      <c r="EE7" s="39">
        <v>0.3</v>
      </c>
      <c r="EF7" s="39">
        <v>0.37</v>
      </c>
      <c r="EG7" s="39">
        <v>0.3</v>
      </c>
      <c r="EH7" s="39">
        <v>0.22</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2021-01-19T23:57:59Z</cp:lastPrinted>
  <dcterms:created xsi:type="dcterms:W3CDTF">2020-12-04T02:22:05Z</dcterms:created>
  <dcterms:modified xsi:type="dcterms:W3CDTF">2021-01-19T23:58:03Z</dcterms:modified>
  <cp:category/>
</cp:coreProperties>
</file>