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W:\白石杏美\経営比較分析表\経営比較分析\H30年度　19.2.6\06 西条市\"/>
    </mc:Choice>
  </mc:AlternateContent>
  <workbookProtection workbookAlgorithmName="SHA-512" workbookHashValue="BWwdA7YLpGu+jnVUZDbYIPSvafdzwn+mPZyQ9QScSqMP4GOLNHCmomgPFWkl0NVOgmF4GK4PMFNTUOCwXMgdPg==" workbookSaltValue="yCHf8Q1ii8/lCex/Hiq9vw==" workbookSpinCount="100000" lockStructure="1"/>
  <bookViews>
    <workbookView xWindow="0" yWindow="0" windowWidth="15360" windowHeight="7632"/>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E86" i="4"/>
  <c r="AT10" i="4"/>
  <c r="AL10" i="4"/>
  <c r="AD10" i="4"/>
  <c r="I10" i="4"/>
  <c r="B10" i="4"/>
  <c r="AL8" i="4"/>
  <c r="P8" i="4"/>
  <c r="I8" i="4"/>
  <c r="C10" i="5" l="1"/>
  <c r="D10" i="5"/>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<sst xmlns="http://schemas.openxmlformats.org/spreadsheetml/2006/main" count="240" uniqueCount="126">
  <si>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</si>
  <si>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</si>
  <si>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</si>
  <si>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</si>
  <si>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</si>
  <si>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</si>
  <si>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</si>
  <si>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</si>
  <si>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</si>
  <si>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</si>
  <si>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</si>
  <si>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</si>
  <si>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</si>
  <si>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</si>
  <si>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</si>
  <si>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</si>
  <si>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</si>
  <si>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</si>
  <si>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</si>
  <si>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</si>
  <si>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</si>
  <si>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</si>
  <si>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</si>
  <si>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</si>
  <si>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</si>
  <si>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</si>
  <si>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</si>
  <si>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</si>
  <si>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</si>
  <si>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</si>
  <si>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</si>
  <si>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</si>
  <si>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</si>
  <si>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</si>
  <si>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</si>
  <si>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</si>
  <si>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</si>
  <si>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</si>
  <si>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</si>
  <si>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</si>
  <si>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</si>
  <si>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</si>
  <si>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</si>
  <si>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</si>
  <si>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</si>
  <si>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</si>
  <si>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</si>
  <si>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</si>
  <si>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</si>
  <si>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</si>
  <si>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</si>
  <si>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</si>
  <si>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</si>
  <si>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</si>
  <si>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</si>
  <si>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</si>
  <si>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</si>
  <si>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</si>
  <si>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</si>
  <si>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</si>
  <si>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</si>
  <si>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</si>
  <si>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</si>
  <si>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</si>
  <si>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</si>
  <si>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</si>
  <si>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</si>
  <si>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</si>
  <si>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</si>
  <si>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</si>
  <si>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</si>
  <si>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</si>
  <si>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</si>
  <si>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</si>
  <si>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</si>
  <si>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</si>
  <si>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</si>
  <si>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</si>
  <si>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</si>
  <si>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</si>
  <si>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</si>
  <si>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</si>
  <si>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</si>
  <si>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</si>
  <si>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</si>
  <si>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</si>
  <si>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</si>
  <si>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</si>
  <si>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</si>
  <si>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</si>
  <si>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</si>
  <si>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</si>
  <si>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</si>
  <si>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</si>
  <si>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</si>
  <si>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</si>
  <si>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</si>
  <si>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</si>
  <si>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</si>
  <si>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</si>
  <si>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</si>
  <si>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</si>
  <si>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</si>
  <si>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</si>
  <si>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</si>
  <si>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</si>
  <si>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</si>
  <si>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</si>
  <si>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</si>
  <si>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</si>
  <si>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西条市</t>
  </si>
  <si>
    <t>法非適用</t>
  </si>
  <si>
    <t>下水道事業</t>
  </si>
  <si>
    <t>公共下水道</t>
  </si>
  <si>
    <t>Bd1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</si>
  <si>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</si>
  <si>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</si>
  <si>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</si>
  <si>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</si>
  <si>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</si>
  <si>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</si>
  <si>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</si>
  <si>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</si>
  <si>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収益的収支比率は56.56％と低く、料金収入等の収益で地方債償還金などの費用を賄えていない。原因としては、使用料単価が非常に低いことにより料金収入が少なく、資本費の回収にはわずかしか至ってないことから一般会計からの繰入金に依存していることが挙げられる。前年度対比で8.9％改善しているものの、さらなる経営改善に向けた取り組みが必要である。
　料金収入に対する企業債残高の割合では類似団体の全国平均と比べ約4倍であり、割合が高くなっている。これは使用料単価の低さが主な要因である。
　経費回収率では、全国平均の半分以下の46.94％となっている。使用料で回収すべき経費を賄えていない状況であり、回収率100％に近づけるよう適正な使用料収入の確保及び汚水処理費の削減が必要である。
　汚水処理に係る費用では、全国平均よりも低い金額となっている。
　施設の処理能力に対する処理水量の割合、処理区域内での水洗化を行っている人口の割合は、全国平均より高い数値となっている。
　これらを更に向上させるため、施設が十分に機能を発揮できるよう努めるとともに水洗化率の向上、経費の削減にも取り組む必要がある。</t>
    <phoneticPr fontId="4"/>
  </si>
  <si>
    <t>　収益的収支比率や経費回収率の改善に向け、収入の増加と維持管理費などの経費の節減努力を継続して行う。
　使用料についてはH31年度4月利用分より西条処理区の単価を約11％値上げする。合わせて徴収率の向上や水洗化率の向上に努めるとともに、投資の平準化による借入額の抑制を行い一般会計繰入金の減少にも努める。
　老朽化対策については、長寿命化対策に取り組む。
　整備や管理に係る費用についても、費用対効果を検証しながら、平準化を図りつつ計画的かつ効率的な維持修繕・改築更新に取り組む必要がある。
　安定した収入の確保と投資の効率化や維持管理費の削減、接続率の向上による有収水量を増加させる取組などを行い経営改善に努めていく。</t>
    <rPh sb="63" eb="65">
      <t>ネンド</t>
    </rPh>
    <rPh sb="66" eb="67">
      <t>ガツ</t>
    </rPh>
    <rPh sb="67" eb="69">
      <t>リヨウ</t>
    </rPh>
    <rPh sb="69" eb="70">
      <t>ブン</t>
    </rPh>
    <rPh sb="72" eb="74">
      <t>サイジョウ</t>
    </rPh>
    <rPh sb="74" eb="76">
      <t>ショリ</t>
    </rPh>
    <rPh sb="76" eb="77">
      <t>ク</t>
    </rPh>
    <rPh sb="78" eb="80">
      <t>タンカ</t>
    </rPh>
    <rPh sb="81" eb="82">
      <t>ヤク</t>
    </rPh>
    <rPh sb="85" eb="87">
      <t>ネア</t>
    </rPh>
    <rPh sb="165" eb="166">
      <t>チョウ</t>
    </rPh>
    <phoneticPr fontId="4"/>
  </si>
  <si>
    <t>　管渠の耐用年数が50年であるが、建設開始から40年経過している管渠もあり、今後においては緊急を要する修繕等が発生する可能性がある。それを回避するためにH29年度には長寿命化対策として管渠の調査及び点検や西条浄化センターの主ポンプ設備の改築工事を行い、H30年度はストックマネジメントとして西条浄化センターの脱水機設備及び最初沈殿池の改築工事、マンホールポンプの改築工事を行っている。
　管渠の更新については、長寿命化計画により実施しているが、将来的には耐用年数に達することから、改築・更新時期を迎える管渠が増加すること等が考えられるため、設備の回復・予防保全のための修繕や事業費の平準化を図り、計画的かつ効率的な維持修繕・改築更新に取り組む必要がある。</t>
    <rPh sb="79" eb="81">
      <t>ネンド</t>
    </rPh>
    <rPh sb="102" eb="104">
      <t>サイジョウ</t>
    </rPh>
    <rPh sb="104" eb="106">
      <t>ジョウカ</t>
    </rPh>
    <rPh sb="111" eb="112">
      <t>シュ</t>
    </rPh>
    <rPh sb="115" eb="117">
      <t>セツビ</t>
    </rPh>
    <rPh sb="118" eb="120">
      <t>カイチク</t>
    </rPh>
    <rPh sb="120" eb="122">
      <t>コウジ</t>
    </rPh>
    <rPh sb="123" eb="124">
      <t>オコナ</t>
    </rPh>
    <rPh sb="129" eb="131">
      <t>ネンド</t>
    </rPh>
    <rPh sb="145" eb="147">
      <t>サイジョウ</t>
    </rPh>
    <rPh sb="147" eb="149">
      <t>ジョウカ</t>
    </rPh>
    <rPh sb="154" eb="157">
      <t>ダッスイキ</t>
    </rPh>
    <rPh sb="157" eb="159">
      <t>セツビ</t>
    </rPh>
    <rPh sb="159" eb="160">
      <t>オヨ</t>
    </rPh>
    <rPh sb="161" eb="163">
      <t>サイショ</t>
    </rPh>
    <rPh sb="163" eb="166">
      <t>チンデンチ</t>
    </rPh>
    <rPh sb="167" eb="169">
      <t>カイチク</t>
    </rPh>
    <rPh sb="169" eb="171">
      <t>コウジ</t>
    </rPh>
    <rPh sb="181" eb="183">
      <t>カイチク</t>
    </rPh>
    <rPh sb="183" eb="185">
      <t>コウジ</t>
    </rPh>
    <rPh sb="186" eb="187">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</si>
</sst>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formatCode="#,##0.00;&quot;△&quot;#,##0.00;&quot;-&quot;">
                  <c:v>0.02</c:v>
                </c:pt>
                <c:pt idx="1">
                  <c:v>0</c:v>
                </c:pt>
                <c:pt idx="2">
                  <c:v>0</c:v>
                </c:pt>
                <c:pt idx="3">
                  <c:v>0</c:v>
                </c:pt>
                <c:pt idx="4">
                  <c:v>0</c:v>
                </c:pt>
              </c:numCache>
            </c:numRef>
          </c:val>
          <c:extLst>
            <c:ext xmlns:c16="http://schemas.microsoft.com/office/drawing/2014/chart" uri="{C3380CC4-5D6E-409C-BE32-E72D297353CC}">
              <c16:uniqueId val="{00000000-063C-42D1-8422-7461494FCA7F}"/>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0.06</c:v>
                </c:pt>
                <c:pt idx="1">
                  <c:v>0.1</c:v>
                </c:pt>
                <c:pt idx="2">
                  <c:v>0.27</c:v>
                </c:pt>
                <c:pt idx="3">
                  <c:v>0.17</c:v>
                </c:pt>
                <c:pt idx="4">
                  <c:v>0.13</c:v>
                </c:pt>
              </c:numCache>
            </c:numRef>
          </c:val>
          <c:smooth val="0"/>
          <c:extLst>
            <c:ext xmlns:c16="http://schemas.microsoft.com/office/drawing/2014/chart" uri="{C3380CC4-5D6E-409C-BE32-E72D297353CC}">
              <c16:uniqueId val="{00000001-063C-42D1-8422-7461494FCA7F}"/>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82.86</c:v>
                </c:pt>
                <c:pt idx="1">
                  <c:v>80.62</c:v>
                </c:pt>
                <c:pt idx="2">
                  <c:v>77.89</c:v>
                </c:pt>
                <c:pt idx="3">
                  <c:v>76.08</c:v>
                </c:pt>
                <c:pt idx="4">
                  <c:v>76.010000000000005</c:v>
                </c:pt>
              </c:numCache>
            </c:numRef>
          </c:val>
          <c:extLst>
            <c:ext xmlns:c16="http://schemas.microsoft.com/office/drawing/2014/chart" uri="{C3380CC4-5D6E-409C-BE32-E72D297353CC}">
              <c16:uniqueId val="{00000000-F970-4528-AD97-E182820FB230}"/>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62.09</c:v>
                </c:pt>
                <c:pt idx="1">
                  <c:v>64.87</c:v>
                </c:pt>
                <c:pt idx="2">
                  <c:v>65.62</c:v>
                </c:pt>
                <c:pt idx="3">
                  <c:v>64.67</c:v>
                </c:pt>
                <c:pt idx="4">
                  <c:v>64.959999999999994</c:v>
                </c:pt>
              </c:numCache>
            </c:numRef>
          </c:val>
          <c:smooth val="0"/>
          <c:extLst>
            <c:ext xmlns:c16="http://schemas.microsoft.com/office/drawing/2014/chart" uri="{C3380CC4-5D6E-409C-BE32-E72D297353CC}">
              <c16:uniqueId val="{00000001-F970-4528-AD97-E182820FB230}"/>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91.53</c:v>
                </c:pt>
                <c:pt idx="1">
                  <c:v>91.81</c:v>
                </c:pt>
                <c:pt idx="2">
                  <c:v>92.61</c:v>
                </c:pt>
                <c:pt idx="3">
                  <c:v>92.73</c:v>
                </c:pt>
                <c:pt idx="4">
                  <c:v>92.96</c:v>
                </c:pt>
              </c:numCache>
            </c:numRef>
          </c:val>
          <c:extLst>
            <c:ext xmlns:c16="http://schemas.microsoft.com/office/drawing/2014/chart" uri="{C3380CC4-5D6E-409C-BE32-E72D297353CC}">
              <c16:uniqueId val="{00000000-5C12-428E-A706-0FB49EC31EDE}"/>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86.88</c:v>
                </c:pt>
                <c:pt idx="1">
                  <c:v>91.11</c:v>
                </c:pt>
                <c:pt idx="2">
                  <c:v>91.44</c:v>
                </c:pt>
                <c:pt idx="3">
                  <c:v>91.76</c:v>
                </c:pt>
                <c:pt idx="4">
                  <c:v>92.3</c:v>
                </c:pt>
              </c:numCache>
            </c:numRef>
          </c:val>
          <c:smooth val="0"/>
          <c:extLst>
            <c:ext xmlns:c16="http://schemas.microsoft.com/office/drawing/2014/chart" uri="{C3380CC4-5D6E-409C-BE32-E72D297353CC}">
              <c16:uniqueId val="{00000001-5C12-428E-A706-0FB49EC31EDE}"/>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36.39</c:v>
                </c:pt>
                <c:pt idx="1">
                  <c:v>39.28</c:v>
                </c:pt>
                <c:pt idx="2">
                  <c:v>43.41</c:v>
                </c:pt>
                <c:pt idx="3">
                  <c:v>47.66</c:v>
                </c:pt>
                <c:pt idx="4">
                  <c:v>56.56</c:v>
                </c:pt>
              </c:numCache>
            </c:numRef>
          </c:val>
          <c:extLst>
            <c:ext xmlns:c16="http://schemas.microsoft.com/office/drawing/2014/chart" uri="{C3380CC4-5D6E-409C-BE32-E72D297353CC}">
              <c16:uniqueId val="{00000000-A1D3-4298-97CD-A8077AD2D785}"/>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1D3-4298-97CD-A8077AD2D785}"/>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09C-41BB-8E22-06952DD4BC65}"/>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09C-41BB-8E22-06952DD4BC65}"/>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E43-41F4-9AF6-2F4D8E664EC0}"/>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E43-41F4-9AF6-2F4D8E664EC0}"/>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FDF-4D4F-AFAD-4FE29942FC49}"/>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FDF-4D4F-AFAD-4FE29942FC49}"/>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3C2-4578-B54A-B9376544BAF2}"/>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3C2-4578-B54A-B9376544BAF2}"/>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3507.22</c:v>
                </c:pt>
                <c:pt idx="1">
                  <c:v>3198.68</c:v>
                </c:pt>
                <c:pt idx="2">
                  <c:v>2733.3</c:v>
                </c:pt>
                <c:pt idx="3">
                  <c:v>3673.68</c:v>
                </c:pt>
                <c:pt idx="4">
                  <c:v>3210.21</c:v>
                </c:pt>
              </c:numCache>
            </c:numRef>
          </c:val>
          <c:extLst>
            <c:ext xmlns:c16="http://schemas.microsoft.com/office/drawing/2014/chart" uri="{C3380CC4-5D6E-409C-BE32-E72D297353CC}">
              <c16:uniqueId val="{00000000-A2BF-4A2B-8182-47028FA1698F}"/>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1115.1099999999999</c:v>
                </c:pt>
                <c:pt idx="1">
                  <c:v>854.16</c:v>
                </c:pt>
                <c:pt idx="2">
                  <c:v>848.31</c:v>
                </c:pt>
                <c:pt idx="3">
                  <c:v>774.99</c:v>
                </c:pt>
                <c:pt idx="4">
                  <c:v>799.41</c:v>
                </c:pt>
              </c:numCache>
            </c:numRef>
          </c:val>
          <c:smooth val="0"/>
          <c:extLst>
            <c:ext xmlns:c16="http://schemas.microsoft.com/office/drawing/2014/chart" uri="{C3380CC4-5D6E-409C-BE32-E72D297353CC}">
              <c16:uniqueId val="{00000001-A2BF-4A2B-8182-47028FA1698F}"/>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36.299999999999997</c:v>
                </c:pt>
                <c:pt idx="1">
                  <c:v>37.72</c:v>
                </c:pt>
                <c:pt idx="2">
                  <c:v>40.32</c:v>
                </c:pt>
                <c:pt idx="3">
                  <c:v>39.659999999999997</c:v>
                </c:pt>
                <c:pt idx="4">
                  <c:v>46.94</c:v>
                </c:pt>
              </c:numCache>
            </c:numRef>
          </c:val>
          <c:extLst>
            <c:ext xmlns:c16="http://schemas.microsoft.com/office/drawing/2014/chart" uri="{C3380CC4-5D6E-409C-BE32-E72D297353CC}">
              <c16:uniqueId val="{00000000-E800-4816-A431-E1B1CD24BBB0}"/>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79.540000000000006</c:v>
                </c:pt>
                <c:pt idx="1">
                  <c:v>93.13</c:v>
                </c:pt>
                <c:pt idx="2">
                  <c:v>94.38</c:v>
                </c:pt>
                <c:pt idx="3">
                  <c:v>96.57</c:v>
                </c:pt>
                <c:pt idx="4">
                  <c:v>96.54</c:v>
                </c:pt>
              </c:numCache>
            </c:numRef>
          </c:val>
          <c:smooth val="0"/>
          <c:extLst>
            <c:ext xmlns:c16="http://schemas.microsoft.com/office/drawing/2014/chart" uri="{C3380CC4-5D6E-409C-BE32-E72D297353CC}">
              <c16:uniqueId val="{00000001-E800-4816-A431-E1B1CD24BBB0}"/>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168.21</c:v>
                </c:pt>
                <c:pt idx="1">
                  <c:v>167.1</c:v>
                </c:pt>
                <c:pt idx="2">
                  <c:v>158.56</c:v>
                </c:pt>
                <c:pt idx="3">
                  <c:v>158.84</c:v>
                </c:pt>
                <c:pt idx="4">
                  <c:v>159.02000000000001</c:v>
                </c:pt>
              </c:numCache>
            </c:numRef>
          </c:val>
          <c:extLst>
            <c:ext xmlns:c16="http://schemas.microsoft.com/office/drawing/2014/chart" uri="{C3380CC4-5D6E-409C-BE32-E72D297353CC}">
              <c16:uniqueId val="{00000000-B283-4E53-B241-98D44E82259B}"/>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199.36</c:v>
                </c:pt>
                <c:pt idx="1">
                  <c:v>167.97</c:v>
                </c:pt>
                <c:pt idx="2">
                  <c:v>165.45</c:v>
                </c:pt>
                <c:pt idx="3">
                  <c:v>161.54</c:v>
                </c:pt>
                <c:pt idx="4">
                  <c:v>162.81</c:v>
                </c:pt>
              </c:numCache>
            </c:numRef>
          </c:val>
          <c:smooth val="0"/>
          <c:extLst>
            <c:ext xmlns:c16="http://schemas.microsoft.com/office/drawing/2014/chart" uri="{C3380CC4-5D6E-409C-BE32-E72D297353CC}">
              <c16:uniqueId val="{00000001-B283-4E53-B241-98D44E82259B}"/>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V50" zoomScaleNormal="100" workbookViewId="0">
      <selection activeCell="BL47" sqref="BL47:BZ63"/>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x14ac:dyDescent="0.2">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x14ac:dyDescent="0.2">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80" t="str">
        <f>データ!H6</f>
        <v>愛媛県　西条市</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68" t="s">
        <v>1</v>
      </c>
      <c r="C7" s="68"/>
      <c r="D7" s="68"/>
      <c r="E7" s="68"/>
      <c r="F7" s="68"/>
      <c r="G7" s="68"/>
      <c r="H7" s="68"/>
      <c r="I7" s="68" t="s">
        <v>2</v>
      </c>
      <c r="J7" s="68"/>
      <c r="K7" s="68"/>
      <c r="L7" s="68"/>
      <c r="M7" s="68"/>
      <c r="N7" s="68"/>
      <c r="O7" s="68"/>
      <c r="P7" s="68" t="s">
        <v>3</v>
      </c>
      <c r="Q7" s="68"/>
      <c r="R7" s="68"/>
      <c r="S7" s="68"/>
      <c r="T7" s="68"/>
      <c r="U7" s="68"/>
      <c r="V7" s="68"/>
      <c r="W7" s="68" t="s">
        <v>4</v>
      </c>
      <c r="X7" s="68"/>
      <c r="Y7" s="68"/>
      <c r="Z7" s="68"/>
      <c r="AA7" s="68"/>
      <c r="AB7" s="68"/>
      <c r="AC7" s="68"/>
      <c r="AD7" s="68" t="s">
        <v>5</v>
      </c>
      <c r="AE7" s="68"/>
      <c r="AF7" s="68"/>
      <c r="AG7" s="68"/>
      <c r="AH7" s="68"/>
      <c r="AI7" s="68"/>
      <c r="AJ7" s="68"/>
      <c r="AK7" s="3"/>
      <c r="AL7" s="68" t="s">
        <v>6</v>
      </c>
      <c r="AM7" s="68"/>
      <c r="AN7" s="68"/>
      <c r="AO7" s="68"/>
      <c r="AP7" s="68"/>
      <c r="AQ7" s="68"/>
      <c r="AR7" s="68"/>
      <c r="AS7" s="68"/>
      <c r="AT7" s="68" t="s">
        <v>7</v>
      </c>
      <c r="AU7" s="68"/>
      <c r="AV7" s="68"/>
      <c r="AW7" s="68"/>
      <c r="AX7" s="68"/>
      <c r="AY7" s="68"/>
      <c r="AZ7" s="68"/>
      <c r="BA7" s="68"/>
      <c r="BB7" s="68" t="s">
        <v>8</v>
      </c>
      <c r="BC7" s="68"/>
      <c r="BD7" s="68"/>
      <c r="BE7" s="68"/>
      <c r="BF7" s="68"/>
      <c r="BG7" s="68"/>
      <c r="BH7" s="68"/>
      <c r="BI7" s="68"/>
      <c r="BJ7" s="3"/>
      <c r="BK7" s="3"/>
      <c r="BL7" s="4" t="s">
        <v>9</v>
      </c>
      <c r="BM7" s="5"/>
      <c r="BN7" s="5"/>
      <c r="BO7" s="5"/>
      <c r="BP7" s="5"/>
      <c r="BQ7" s="5"/>
      <c r="BR7" s="5"/>
      <c r="BS7" s="5"/>
      <c r="BT7" s="5"/>
      <c r="BU7" s="5"/>
      <c r="BV7" s="5"/>
      <c r="BW7" s="5"/>
      <c r="BX7" s="5"/>
      <c r="BY7" s="6"/>
    </row>
    <row r="8" spans="1:78" ht="18.75" customHeight="1" x14ac:dyDescent="0.2">
      <c r="A8" s="2"/>
      <c r="B8" s="77" t="str">
        <f>データ!I6</f>
        <v>法非適用</v>
      </c>
      <c r="C8" s="77"/>
      <c r="D8" s="77"/>
      <c r="E8" s="77"/>
      <c r="F8" s="77"/>
      <c r="G8" s="77"/>
      <c r="H8" s="77"/>
      <c r="I8" s="77" t="str">
        <f>データ!J6</f>
        <v>下水道事業</v>
      </c>
      <c r="J8" s="77"/>
      <c r="K8" s="77"/>
      <c r="L8" s="77"/>
      <c r="M8" s="77"/>
      <c r="N8" s="77"/>
      <c r="O8" s="77"/>
      <c r="P8" s="77" t="str">
        <f>データ!K6</f>
        <v>公共下水道</v>
      </c>
      <c r="Q8" s="77"/>
      <c r="R8" s="77"/>
      <c r="S8" s="77"/>
      <c r="T8" s="77"/>
      <c r="U8" s="77"/>
      <c r="V8" s="77"/>
      <c r="W8" s="77" t="str">
        <f>データ!L6</f>
        <v>Bd1</v>
      </c>
      <c r="X8" s="77"/>
      <c r="Y8" s="77"/>
      <c r="Z8" s="77"/>
      <c r="AA8" s="77"/>
      <c r="AB8" s="77"/>
      <c r="AC8" s="77"/>
      <c r="AD8" s="78" t="str">
        <f>データ!$M$6</f>
        <v>非設置</v>
      </c>
      <c r="AE8" s="78"/>
      <c r="AF8" s="78"/>
      <c r="AG8" s="78"/>
      <c r="AH8" s="78"/>
      <c r="AI8" s="78"/>
      <c r="AJ8" s="78"/>
      <c r="AK8" s="3"/>
      <c r="AL8" s="72">
        <f>データ!S6</f>
        <v>110767</v>
      </c>
      <c r="AM8" s="72"/>
      <c r="AN8" s="72"/>
      <c r="AO8" s="72"/>
      <c r="AP8" s="72"/>
      <c r="AQ8" s="72"/>
      <c r="AR8" s="72"/>
      <c r="AS8" s="72"/>
      <c r="AT8" s="71">
        <f>データ!T6</f>
        <v>509.98</v>
      </c>
      <c r="AU8" s="71"/>
      <c r="AV8" s="71"/>
      <c r="AW8" s="71"/>
      <c r="AX8" s="71"/>
      <c r="AY8" s="71"/>
      <c r="AZ8" s="71"/>
      <c r="BA8" s="71"/>
      <c r="BB8" s="71">
        <f>データ!U6</f>
        <v>217.2</v>
      </c>
      <c r="BC8" s="71"/>
      <c r="BD8" s="71"/>
      <c r="BE8" s="71"/>
      <c r="BF8" s="71"/>
      <c r="BG8" s="71"/>
      <c r="BH8" s="71"/>
      <c r="BI8" s="71"/>
      <c r="BJ8" s="3"/>
      <c r="BK8" s="3"/>
      <c r="BL8" s="75" t="s">
        <v>10</v>
      </c>
      <c r="BM8" s="76"/>
      <c r="BN8" s="7" t="s">
        <v>11</v>
      </c>
      <c r="BO8" s="8"/>
      <c r="BP8" s="8"/>
      <c r="BQ8" s="8"/>
      <c r="BR8" s="8"/>
      <c r="BS8" s="8"/>
      <c r="BT8" s="8"/>
      <c r="BU8" s="8"/>
      <c r="BV8" s="8"/>
      <c r="BW8" s="8"/>
      <c r="BX8" s="8"/>
      <c r="BY8" s="9"/>
    </row>
    <row r="9" spans="1:78" ht="18.75" customHeight="1" x14ac:dyDescent="0.2">
      <c r="A9" s="2"/>
      <c r="B9" s="68" t="s">
        <v>12</v>
      </c>
      <c r="C9" s="68"/>
      <c r="D9" s="68"/>
      <c r="E9" s="68"/>
      <c r="F9" s="68"/>
      <c r="G9" s="68"/>
      <c r="H9" s="68"/>
      <c r="I9" s="68" t="s">
        <v>13</v>
      </c>
      <c r="J9" s="68"/>
      <c r="K9" s="68"/>
      <c r="L9" s="68"/>
      <c r="M9" s="68"/>
      <c r="N9" s="68"/>
      <c r="O9" s="68"/>
      <c r="P9" s="68" t="s">
        <v>14</v>
      </c>
      <c r="Q9" s="68"/>
      <c r="R9" s="68"/>
      <c r="S9" s="68"/>
      <c r="T9" s="68"/>
      <c r="U9" s="68"/>
      <c r="V9" s="68"/>
      <c r="W9" s="68" t="s">
        <v>15</v>
      </c>
      <c r="X9" s="68"/>
      <c r="Y9" s="68"/>
      <c r="Z9" s="68"/>
      <c r="AA9" s="68"/>
      <c r="AB9" s="68"/>
      <c r="AC9" s="68"/>
      <c r="AD9" s="68" t="s">
        <v>16</v>
      </c>
      <c r="AE9" s="68"/>
      <c r="AF9" s="68"/>
      <c r="AG9" s="68"/>
      <c r="AH9" s="68"/>
      <c r="AI9" s="68"/>
      <c r="AJ9" s="68"/>
      <c r="AK9" s="3"/>
      <c r="AL9" s="68" t="s">
        <v>17</v>
      </c>
      <c r="AM9" s="68"/>
      <c r="AN9" s="68"/>
      <c r="AO9" s="68"/>
      <c r="AP9" s="68"/>
      <c r="AQ9" s="68"/>
      <c r="AR9" s="68"/>
      <c r="AS9" s="68"/>
      <c r="AT9" s="68" t="s">
        <v>18</v>
      </c>
      <c r="AU9" s="68"/>
      <c r="AV9" s="68"/>
      <c r="AW9" s="68"/>
      <c r="AX9" s="68"/>
      <c r="AY9" s="68"/>
      <c r="AZ9" s="68"/>
      <c r="BA9" s="68"/>
      <c r="BB9" s="68" t="s">
        <v>19</v>
      </c>
      <c r="BC9" s="68"/>
      <c r="BD9" s="68"/>
      <c r="BE9" s="68"/>
      <c r="BF9" s="68"/>
      <c r="BG9" s="68"/>
      <c r="BH9" s="68"/>
      <c r="BI9" s="68"/>
      <c r="BJ9" s="3"/>
      <c r="BK9" s="3"/>
      <c r="BL9" s="69" t="s">
        <v>20</v>
      </c>
      <c r="BM9" s="70"/>
      <c r="BN9" s="10" t="s">
        <v>21</v>
      </c>
      <c r="BO9" s="11"/>
      <c r="BP9" s="11"/>
      <c r="BQ9" s="11"/>
      <c r="BR9" s="11"/>
      <c r="BS9" s="11"/>
      <c r="BT9" s="11"/>
      <c r="BU9" s="11"/>
      <c r="BV9" s="11"/>
      <c r="BW9" s="11"/>
      <c r="BX9" s="11"/>
      <c r="BY9" s="12"/>
    </row>
    <row r="10" spans="1:78" ht="18.75" customHeight="1" x14ac:dyDescent="0.2">
      <c r="A10" s="2"/>
      <c r="B10" s="71" t="str">
        <f>データ!N6</f>
        <v>-</v>
      </c>
      <c r="C10" s="71"/>
      <c r="D10" s="71"/>
      <c r="E10" s="71"/>
      <c r="F10" s="71"/>
      <c r="G10" s="71"/>
      <c r="H10" s="71"/>
      <c r="I10" s="71" t="str">
        <f>データ!O6</f>
        <v>該当数値なし</v>
      </c>
      <c r="J10" s="71"/>
      <c r="K10" s="71"/>
      <c r="L10" s="71"/>
      <c r="M10" s="71"/>
      <c r="N10" s="71"/>
      <c r="O10" s="71"/>
      <c r="P10" s="71">
        <f>データ!P6</f>
        <v>56.64</v>
      </c>
      <c r="Q10" s="71"/>
      <c r="R10" s="71"/>
      <c r="S10" s="71"/>
      <c r="T10" s="71"/>
      <c r="U10" s="71"/>
      <c r="V10" s="71"/>
      <c r="W10" s="71">
        <f>データ!Q6</f>
        <v>71.099999999999994</v>
      </c>
      <c r="X10" s="71"/>
      <c r="Y10" s="71"/>
      <c r="Z10" s="71"/>
      <c r="AA10" s="71"/>
      <c r="AB10" s="71"/>
      <c r="AC10" s="71"/>
      <c r="AD10" s="72">
        <f>データ!R6</f>
        <v>1320</v>
      </c>
      <c r="AE10" s="72"/>
      <c r="AF10" s="72"/>
      <c r="AG10" s="72"/>
      <c r="AH10" s="72"/>
      <c r="AI10" s="72"/>
      <c r="AJ10" s="72"/>
      <c r="AK10" s="2"/>
      <c r="AL10" s="72">
        <f>データ!V6</f>
        <v>62441</v>
      </c>
      <c r="AM10" s="72"/>
      <c r="AN10" s="72"/>
      <c r="AO10" s="72"/>
      <c r="AP10" s="72"/>
      <c r="AQ10" s="72"/>
      <c r="AR10" s="72"/>
      <c r="AS10" s="72"/>
      <c r="AT10" s="71">
        <f>データ!W6</f>
        <v>17.29</v>
      </c>
      <c r="AU10" s="71"/>
      <c r="AV10" s="71"/>
      <c r="AW10" s="71"/>
      <c r="AX10" s="71"/>
      <c r="AY10" s="71"/>
      <c r="AZ10" s="71"/>
      <c r="BA10" s="71"/>
      <c r="BB10" s="71">
        <f>データ!X6</f>
        <v>3611.39</v>
      </c>
      <c r="BC10" s="71"/>
      <c r="BD10" s="71"/>
      <c r="BE10" s="71"/>
      <c r="BF10" s="71"/>
      <c r="BG10" s="71"/>
      <c r="BH10" s="71"/>
      <c r="BI10" s="71"/>
      <c r="BJ10" s="2"/>
      <c r="BK10" s="2"/>
      <c r="BL10" s="73" t="s">
        <v>22</v>
      </c>
      <c r="BM10" s="74"/>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3" t="s">
        <v>24</v>
      </c>
      <c r="BM11" s="63"/>
      <c r="BN11" s="63"/>
      <c r="BO11" s="63"/>
      <c r="BP11" s="63"/>
      <c r="BQ11" s="63"/>
      <c r="BR11" s="63"/>
      <c r="BS11" s="63"/>
      <c r="BT11" s="63"/>
      <c r="BU11" s="63"/>
      <c r="BV11" s="63"/>
      <c r="BW11" s="63"/>
      <c r="BX11" s="63"/>
      <c r="BY11" s="63"/>
      <c r="BZ11" s="63"/>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3"/>
      <c r="BM12" s="63"/>
      <c r="BN12" s="63"/>
      <c r="BO12" s="63"/>
      <c r="BP12" s="63"/>
      <c r="BQ12" s="63"/>
      <c r="BR12" s="63"/>
      <c r="BS12" s="63"/>
      <c r="BT12" s="63"/>
      <c r="BU12" s="63"/>
      <c r="BV12" s="63"/>
      <c r="BW12" s="63"/>
      <c r="BX12" s="63"/>
      <c r="BY12" s="63"/>
      <c r="BZ12" s="63"/>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4"/>
      <c r="BM13" s="64"/>
      <c r="BN13" s="64"/>
      <c r="BO13" s="64"/>
      <c r="BP13" s="64"/>
      <c r="BQ13" s="64"/>
      <c r="BR13" s="64"/>
      <c r="BS13" s="64"/>
      <c r="BT13" s="64"/>
      <c r="BU13" s="64"/>
      <c r="BV13" s="64"/>
      <c r="BW13" s="64"/>
      <c r="BX13" s="64"/>
      <c r="BY13" s="64"/>
      <c r="BZ13" s="64"/>
    </row>
    <row r="14" spans="1:78" ht="13.5" customHeight="1" x14ac:dyDescent="0.2">
      <c r="A14" s="2"/>
      <c r="B14" s="65" t="s">
        <v>25</v>
      </c>
      <c r="C14" s="66"/>
      <c r="D14" s="66"/>
      <c r="E14" s="66"/>
      <c r="F14" s="66"/>
      <c r="G14" s="66"/>
      <c r="H14" s="66"/>
      <c r="I14" s="66"/>
      <c r="J14" s="66"/>
      <c r="K14" s="66"/>
      <c r="L14" s="66"/>
      <c r="M14" s="66"/>
      <c r="N14" s="66"/>
      <c r="O14" s="66"/>
      <c r="P14" s="66"/>
      <c r="Q14" s="66"/>
      <c r="R14" s="66"/>
      <c r="S14" s="66"/>
      <c r="T14" s="66"/>
      <c r="U14" s="66"/>
      <c r="V14" s="66"/>
      <c r="W14" s="66"/>
      <c r="X14" s="66"/>
      <c r="Y14" s="66"/>
      <c r="Z14" s="66"/>
      <c r="AA14" s="66"/>
      <c r="AB14" s="66"/>
      <c r="AC14" s="66"/>
      <c r="AD14" s="66"/>
      <c r="AE14" s="66"/>
      <c r="AF14" s="66"/>
      <c r="AG14" s="66"/>
      <c r="AH14" s="66"/>
      <c r="AI14" s="66"/>
      <c r="AJ14" s="66"/>
      <c r="AK14" s="66"/>
      <c r="AL14" s="66"/>
      <c r="AM14" s="66"/>
      <c r="AN14" s="66"/>
      <c r="AO14" s="66"/>
      <c r="AP14" s="66"/>
      <c r="AQ14" s="66"/>
      <c r="AR14" s="66"/>
      <c r="AS14" s="66"/>
      <c r="AT14" s="66"/>
      <c r="AU14" s="66"/>
      <c r="AV14" s="66"/>
      <c r="AW14" s="66"/>
      <c r="AX14" s="66"/>
      <c r="AY14" s="66"/>
      <c r="AZ14" s="66"/>
      <c r="BA14" s="66"/>
      <c r="BB14" s="66"/>
      <c r="BC14" s="66"/>
      <c r="BD14" s="66"/>
      <c r="BE14" s="66"/>
      <c r="BF14" s="66"/>
      <c r="BG14" s="66"/>
      <c r="BH14" s="66"/>
      <c r="BI14" s="66"/>
      <c r="BJ14" s="67"/>
      <c r="BK14" s="2"/>
      <c r="BL14" s="41" t="s">
        <v>26</v>
      </c>
      <c r="BM14" s="42"/>
      <c r="BN14" s="42"/>
      <c r="BO14" s="42"/>
      <c r="BP14" s="42"/>
      <c r="BQ14" s="42"/>
      <c r="BR14" s="42"/>
      <c r="BS14" s="42"/>
      <c r="BT14" s="42"/>
      <c r="BU14" s="42"/>
      <c r="BV14" s="42"/>
      <c r="BW14" s="42"/>
      <c r="BX14" s="42"/>
      <c r="BY14" s="42"/>
      <c r="BZ14" s="43"/>
    </row>
    <row r="15" spans="1:78" ht="13.5" customHeight="1" x14ac:dyDescent="0.2">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44"/>
      <c r="BM15" s="45"/>
      <c r="BN15" s="45"/>
      <c r="BO15" s="45"/>
      <c r="BP15" s="45"/>
      <c r="BQ15" s="45"/>
      <c r="BR15" s="45"/>
      <c r="BS15" s="45"/>
      <c r="BT15" s="45"/>
      <c r="BU15" s="45"/>
      <c r="BV15" s="45"/>
      <c r="BW15" s="45"/>
      <c r="BX15" s="45"/>
      <c r="BY15" s="45"/>
      <c r="BZ15" s="46"/>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123</v>
      </c>
      <c r="BM16" s="55"/>
      <c r="BN16" s="55"/>
      <c r="BO16" s="55"/>
      <c r="BP16" s="55"/>
      <c r="BQ16" s="55"/>
      <c r="BR16" s="55"/>
      <c r="BS16" s="55"/>
      <c r="BT16" s="55"/>
      <c r="BU16" s="55"/>
      <c r="BV16" s="55"/>
      <c r="BW16" s="55"/>
      <c r="BX16" s="55"/>
      <c r="BY16" s="55"/>
      <c r="BZ16" s="56"/>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2">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54"/>
      <c r="BM34" s="55"/>
      <c r="BN34" s="55"/>
      <c r="BO34" s="55"/>
      <c r="BP34" s="55"/>
      <c r="BQ34" s="55"/>
      <c r="BR34" s="55"/>
      <c r="BS34" s="55"/>
      <c r="BT34" s="55"/>
      <c r="BU34" s="55"/>
      <c r="BV34" s="55"/>
      <c r="BW34" s="55"/>
      <c r="BX34" s="55"/>
      <c r="BY34" s="55"/>
      <c r="BZ34" s="56"/>
    </row>
    <row r="35" spans="1:78" ht="13.5" customHeight="1" x14ac:dyDescent="0.2">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54"/>
      <c r="BM35" s="55"/>
      <c r="BN35" s="55"/>
      <c r="BO35" s="55"/>
      <c r="BP35" s="55"/>
      <c r="BQ35" s="55"/>
      <c r="BR35" s="55"/>
      <c r="BS35" s="55"/>
      <c r="BT35" s="55"/>
      <c r="BU35" s="55"/>
      <c r="BV35" s="55"/>
      <c r="BW35" s="55"/>
      <c r="BX35" s="55"/>
      <c r="BY35" s="55"/>
      <c r="BZ35" s="56"/>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125</v>
      </c>
      <c r="BM47" s="55"/>
      <c r="BN47" s="55"/>
      <c r="BO47" s="55"/>
      <c r="BP47" s="55"/>
      <c r="BQ47" s="55"/>
      <c r="BR47" s="55"/>
      <c r="BS47" s="55"/>
      <c r="BT47" s="55"/>
      <c r="BU47" s="55"/>
      <c r="BV47" s="55"/>
      <c r="BW47" s="55"/>
      <c r="BX47" s="55"/>
      <c r="BY47" s="55"/>
      <c r="BZ47" s="56"/>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2">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54"/>
      <c r="BM56" s="55"/>
      <c r="BN56" s="55"/>
      <c r="BO56" s="55"/>
      <c r="BP56" s="55"/>
      <c r="BQ56" s="55"/>
      <c r="BR56" s="55"/>
      <c r="BS56" s="55"/>
      <c r="BT56" s="55"/>
      <c r="BU56" s="55"/>
      <c r="BV56" s="55"/>
      <c r="BW56" s="55"/>
      <c r="BX56" s="55"/>
      <c r="BY56" s="55"/>
      <c r="BZ56" s="56"/>
    </row>
    <row r="57" spans="1:78" ht="13.5" customHeight="1" x14ac:dyDescent="0.2">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54"/>
      <c r="BM57" s="55"/>
      <c r="BN57" s="55"/>
      <c r="BO57" s="55"/>
      <c r="BP57" s="55"/>
      <c r="BQ57" s="55"/>
      <c r="BR57" s="55"/>
      <c r="BS57" s="55"/>
      <c r="BT57" s="55"/>
      <c r="BU57" s="55"/>
      <c r="BV57" s="55"/>
      <c r="BW57" s="55"/>
      <c r="BX57" s="55"/>
      <c r="BY57" s="55"/>
      <c r="BZ57" s="56"/>
    </row>
    <row r="58" spans="1:78" ht="13.5" customHeight="1" x14ac:dyDescent="0.2">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4"/>
      <c r="BM58" s="55"/>
      <c r="BN58" s="55"/>
      <c r="BO58" s="55"/>
      <c r="BP58" s="55"/>
      <c r="BQ58" s="55"/>
      <c r="BR58" s="55"/>
      <c r="BS58" s="55"/>
      <c r="BT58" s="55"/>
      <c r="BU58" s="55"/>
      <c r="BV58" s="55"/>
      <c r="BW58" s="55"/>
      <c r="BX58" s="55"/>
      <c r="BY58" s="55"/>
      <c r="BZ58" s="56"/>
    </row>
    <row r="59" spans="1:78" ht="13.5" customHeight="1" x14ac:dyDescent="0.2">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4"/>
      <c r="BM59" s="55"/>
      <c r="BN59" s="55"/>
      <c r="BO59" s="55"/>
      <c r="BP59" s="55"/>
      <c r="BQ59" s="55"/>
      <c r="BR59" s="55"/>
      <c r="BS59" s="55"/>
      <c r="BT59" s="55"/>
      <c r="BU59" s="55"/>
      <c r="BV59" s="55"/>
      <c r="BW59" s="55"/>
      <c r="BX59" s="55"/>
      <c r="BY59" s="55"/>
      <c r="BZ59" s="56"/>
    </row>
    <row r="60" spans="1:78" ht="13.5" customHeight="1" x14ac:dyDescent="0.2">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2">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124</v>
      </c>
      <c r="BM66" s="48"/>
      <c r="BN66" s="48"/>
      <c r="BO66" s="48"/>
      <c r="BP66" s="48"/>
      <c r="BQ66" s="48"/>
      <c r="BR66" s="48"/>
      <c r="BS66" s="48"/>
      <c r="BT66" s="48"/>
      <c r="BU66" s="48"/>
      <c r="BV66" s="48"/>
      <c r="BW66" s="48"/>
      <c r="BX66" s="48"/>
      <c r="BY66" s="48"/>
      <c r="BZ66" s="49"/>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2">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2">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2">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2">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2">
      <c r="C83" s="2" t="s">
        <v>41</v>
      </c>
    </row>
    <row r="84" spans="1:78" x14ac:dyDescent="0.2">
      <c r="C84" s="2" t="s">
        <v>42</v>
      </c>
    </row>
    <row r="85" spans="1:78" hidden="1" x14ac:dyDescent="0.2">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2">
      <c r="B86" s="25"/>
      <c r="C86" s="25"/>
      <c r="D86" s="25"/>
      <c r="E86" s="25" t="str">
        <f>データ!AI6</f>
        <v/>
      </c>
      <c r="F86" s="25" t="s">
        <v>55</v>
      </c>
      <c r="G86" s="25" t="s">
        <v>55</v>
      </c>
      <c r="H86" s="25" t="str">
        <f>データ!BP6</f>
        <v>【707.33】</v>
      </c>
      <c r="I86" s="25" t="str">
        <f>データ!CA6</f>
        <v>【101.26】</v>
      </c>
      <c r="J86" s="25" t="str">
        <f>データ!CL6</f>
        <v>【136.39】</v>
      </c>
      <c r="K86" s="25" t="str">
        <f>データ!CW6</f>
        <v>【60.13】</v>
      </c>
      <c r="L86" s="25" t="str">
        <f>データ!DH6</f>
        <v>【95.06】</v>
      </c>
      <c r="M86" s="25" t="s">
        <v>56</v>
      </c>
      <c r="N86" s="25" t="s">
        <v>56</v>
      </c>
      <c r="O86" s="25" t="str">
        <f>データ!EO6</f>
        <v>【0.23】</v>
      </c>
    </row>
  </sheetData>
  <sheetProtection algorithmName="SHA-512" hashValue="3WYfOsn9R14QhUKxx1xxYDnMPeInvd8bT1UqUtMEolSmOB2vSFf+V9SzDMNQbIudxZD647MNT2qCIHDRO7AEUQ==" saltValue="TrkBoeBGOL7mM7W2/ze/Sw=="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2" x14ac:dyDescent="0.2"/>
  <cols>
    <col min="2" max="144" width="11.88671875" customWidth="1"/>
  </cols>
  <sheetData>
    <row r="1" spans="1:145" x14ac:dyDescent="0.2">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2">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2">
      <c r="A3" s="27" t="s">
        <v>59</v>
      </c>
      <c r="B3" s="28" t="s">
        <v>60</v>
      </c>
      <c r="C3" s="28" t="s">
        <v>61</v>
      </c>
      <c r="D3" s="28" t="s">
        <v>62</v>
      </c>
      <c r="E3" s="28" t="s">
        <v>63</v>
      </c>
      <c r="F3" s="28" t="s">
        <v>64</v>
      </c>
      <c r="G3" s="28" t="s">
        <v>65</v>
      </c>
      <c r="H3" s="82" t="s">
        <v>66</v>
      </c>
      <c r="I3" s="83"/>
      <c r="J3" s="83"/>
      <c r="K3" s="83"/>
      <c r="L3" s="83"/>
      <c r="M3" s="83"/>
      <c r="N3" s="83"/>
      <c r="O3" s="83"/>
      <c r="P3" s="83"/>
      <c r="Q3" s="83"/>
      <c r="R3" s="83"/>
      <c r="S3" s="83"/>
      <c r="T3" s="83"/>
      <c r="U3" s="83"/>
      <c r="V3" s="83"/>
      <c r="W3" s="83"/>
      <c r="X3" s="84"/>
      <c r="Y3" s="88" t="s">
        <v>67</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68</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5" x14ac:dyDescent="0.2">
      <c r="A4" s="27" t="s">
        <v>69</v>
      </c>
      <c r="B4" s="29"/>
      <c r="C4" s="29"/>
      <c r="D4" s="29"/>
      <c r="E4" s="29"/>
      <c r="F4" s="29"/>
      <c r="G4" s="29"/>
      <c r="H4" s="85"/>
      <c r="I4" s="86"/>
      <c r="J4" s="86"/>
      <c r="K4" s="86"/>
      <c r="L4" s="86"/>
      <c r="M4" s="86"/>
      <c r="N4" s="86"/>
      <c r="O4" s="86"/>
      <c r="P4" s="86"/>
      <c r="Q4" s="86"/>
      <c r="R4" s="86"/>
      <c r="S4" s="86"/>
      <c r="T4" s="86"/>
      <c r="U4" s="86"/>
      <c r="V4" s="86"/>
      <c r="W4" s="86"/>
      <c r="X4" s="87"/>
      <c r="Y4" s="81" t="s">
        <v>70</v>
      </c>
      <c r="Z4" s="81"/>
      <c r="AA4" s="81"/>
      <c r="AB4" s="81"/>
      <c r="AC4" s="81"/>
      <c r="AD4" s="81"/>
      <c r="AE4" s="81"/>
      <c r="AF4" s="81"/>
      <c r="AG4" s="81"/>
      <c r="AH4" s="81"/>
      <c r="AI4" s="81"/>
      <c r="AJ4" s="81" t="s">
        <v>71</v>
      </c>
      <c r="AK4" s="81"/>
      <c r="AL4" s="81"/>
      <c r="AM4" s="81"/>
      <c r="AN4" s="81"/>
      <c r="AO4" s="81"/>
      <c r="AP4" s="81"/>
      <c r="AQ4" s="81"/>
      <c r="AR4" s="81"/>
      <c r="AS4" s="81"/>
      <c r="AT4" s="81"/>
      <c r="AU4" s="81" t="s">
        <v>72</v>
      </c>
      <c r="AV4" s="81"/>
      <c r="AW4" s="81"/>
      <c r="AX4" s="81"/>
      <c r="AY4" s="81"/>
      <c r="AZ4" s="81"/>
      <c r="BA4" s="81"/>
      <c r="BB4" s="81"/>
      <c r="BC4" s="81"/>
      <c r="BD4" s="81"/>
      <c r="BE4" s="81"/>
      <c r="BF4" s="81" t="s">
        <v>73</v>
      </c>
      <c r="BG4" s="81"/>
      <c r="BH4" s="81"/>
      <c r="BI4" s="81"/>
      <c r="BJ4" s="81"/>
      <c r="BK4" s="81"/>
      <c r="BL4" s="81"/>
      <c r="BM4" s="81"/>
      <c r="BN4" s="81"/>
      <c r="BO4" s="81"/>
      <c r="BP4" s="81"/>
      <c r="BQ4" s="81" t="s">
        <v>74</v>
      </c>
      <c r="BR4" s="81"/>
      <c r="BS4" s="81"/>
      <c r="BT4" s="81"/>
      <c r="BU4" s="81"/>
      <c r="BV4" s="81"/>
      <c r="BW4" s="81"/>
      <c r="BX4" s="81"/>
      <c r="BY4" s="81"/>
      <c r="BZ4" s="81"/>
      <c r="CA4" s="81"/>
      <c r="CB4" s="81" t="s">
        <v>75</v>
      </c>
      <c r="CC4" s="81"/>
      <c r="CD4" s="81"/>
      <c r="CE4" s="81"/>
      <c r="CF4" s="81"/>
      <c r="CG4" s="81"/>
      <c r="CH4" s="81"/>
      <c r="CI4" s="81"/>
      <c r="CJ4" s="81"/>
      <c r="CK4" s="81"/>
      <c r="CL4" s="81"/>
      <c r="CM4" s="81" t="s">
        <v>76</v>
      </c>
      <c r="CN4" s="81"/>
      <c r="CO4" s="81"/>
      <c r="CP4" s="81"/>
      <c r="CQ4" s="81"/>
      <c r="CR4" s="81"/>
      <c r="CS4" s="81"/>
      <c r="CT4" s="81"/>
      <c r="CU4" s="81"/>
      <c r="CV4" s="81"/>
      <c r="CW4" s="81"/>
      <c r="CX4" s="81" t="s">
        <v>77</v>
      </c>
      <c r="CY4" s="81"/>
      <c r="CZ4" s="81"/>
      <c r="DA4" s="81"/>
      <c r="DB4" s="81"/>
      <c r="DC4" s="81"/>
      <c r="DD4" s="81"/>
      <c r="DE4" s="81"/>
      <c r="DF4" s="81"/>
      <c r="DG4" s="81"/>
      <c r="DH4" s="81"/>
      <c r="DI4" s="81" t="s">
        <v>78</v>
      </c>
      <c r="DJ4" s="81"/>
      <c r="DK4" s="81"/>
      <c r="DL4" s="81"/>
      <c r="DM4" s="81"/>
      <c r="DN4" s="81"/>
      <c r="DO4" s="81"/>
      <c r="DP4" s="81"/>
      <c r="DQ4" s="81"/>
      <c r="DR4" s="81"/>
      <c r="DS4" s="81"/>
      <c r="DT4" s="81" t="s">
        <v>79</v>
      </c>
      <c r="DU4" s="81"/>
      <c r="DV4" s="81"/>
      <c r="DW4" s="81"/>
      <c r="DX4" s="81"/>
      <c r="DY4" s="81"/>
      <c r="DZ4" s="81"/>
      <c r="EA4" s="81"/>
      <c r="EB4" s="81"/>
      <c r="EC4" s="81"/>
      <c r="ED4" s="81"/>
      <c r="EE4" s="81" t="s">
        <v>80</v>
      </c>
      <c r="EF4" s="81"/>
      <c r="EG4" s="81"/>
      <c r="EH4" s="81"/>
      <c r="EI4" s="81"/>
      <c r="EJ4" s="81"/>
      <c r="EK4" s="81"/>
      <c r="EL4" s="81"/>
      <c r="EM4" s="81"/>
      <c r="EN4" s="81"/>
      <c r="EO4" s="81"/>
    </row>
    <row r="5" spans="1:145" x14ac:dyDescent="0.2">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2">
      <c r="A6" s="27" t="s">
        <v>109</v>
      </c>
      <c r="B6" s="32">
        <f>B7</f>
        <v>2017</v>
      </c>
      <c r="C6" s="32">
        <f t="shared" ref="C6:X6" si="3">C7</f>
        <v>382060</v>
      </c>
      <c r="D6" s="32">
        <f t="shared" si="3"/>
        <v>47</v>
      </c>
      <c r="E6" s="32">
        <f t="shared" si="3"/>
        <v>17</v>
      </c>
      <c r="F6" s="32">
        <f t="shared" si="3"/>
        <v>1</v>
      </c>
      <c r="G6" s="32">
        <f t="shared" si="3"/>
        <v>0</v>
      </c>
      <c r="H6" s="32" t="str">
        <f t="shared" si="3"/>
        <v>愛媛県　西条市</v>
      </c>
      <c r="I6" s="32" t="str">
        <f t="shared" si="3"/>
        <v>法非適用</v>
      </c>
      <c r="J6" s="32" t="str">
        <f t="shared" si="3"/>
        <v>下水道事業</v>
      </c>
      <c r="K6" s="32" t="str">
        <f t="shared" si="3"/>
        <v>公共下水道</v>
      </c>
      <c r="L6" s="32" t="str">
        <f t="shared" si="3"/>
        <v>Bd1</v>
      </c>
      <c r="M6" s="32" t="str">
        <f t="shared" si="3"/>
        <v>非設置</v>
      </c>
      <c r="N6" s="33" t="str">
        <f t="shared" si="3"/>
        <v>-</v>
      </c>
      <c r="O6" s="33" t="str">
        <f t="shared" si="3"/>
        <v>該当数値なし</v>
      </c>
      <c r="P6" s="33">
        <f t="shared" si="3"/>
        <v>56.64</v>
      </c>
      <c r="Q6" s="33">
        <f t="shared" si="3"/>
        <v>71.099999999999994</v>
      </c>
      <c r="R6" s="33">
        <f t="shared" si="3"/>
        <v>1320</v>
      </c>
      <c r="S6" s="33">
        <f t="shared" si="3"/>
        <v>110767</v>
      </c>
      <c r="T6" s="33">
        <f t="shared" si="3"/>
        <v>509.98</v>
      </c>
      <c r="U6" s="33">
        <f t="shared" si="3"/>
        <v>217.2</v>
      </c>
      <c r="V6" s="33">
        <f t="shared" si="3"/>
        <v>62441</v>
      </c>
      <c r="W6" s="33">
        <f t="shared" si="3"/>
        <v>17.29</v>
      </c>
      <c r="X6" s="33">
        <f t="shared" si="3"/>
        <v>3611.39</v>
      </c>
      <c r="Y6" s="34">
        <f>IF(Y7="",NA(),Y7)</f>
        <v>36.39</v>
      </c>
      <c r="Z6" s="34">
        <f t="shared" ref="Z6:AH6" si="4">IF(Z7="",NA(),Z7)</f>
        <v>39.28</v>
      </c>
      <c r="AA6" s="34">
        <f t="shared" si="4"/>
        <v>43.41</v>
      </c>
      <c r="AB6" s="34">
        <f t="shared" si="4"/>
        <v>47.66</v>
      </c>
      <c r="AC6" s="34">
        <f t="shared" si="4"/>
        <v>56.56</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3507.22</v>
      </c>
      <c r="BG6" s="34">
        <f t="shared" ref="BG6:BO6" si="7">IF(BG7="",NA(),BG7)</f>
        <v>3198.68</v>
      </c>
      <c r="BH6" s="34">
        <f t="shared" si="7"/>
        <v>2733.3</v>
      </c>
      <c r="BI6" s="34">
        <f t="shared" si="7"/>
        <v>3673.68</v>
      </c>
      <c r="BJ6" s="34">
        <f t="shared" si="7"/>
        <v>3210.21</v>
      </c>
      <c r="BK6" s="34">
        <f t="shared" si="7"/>
        <v>1115.1099999999999</v>
      </c>
      <c r="BL6" s="34">
        <f t="shared" si="7"/>
        <v>854.16</v>
      </c>
      <c r="BM6" s="34">
        <f t="shared" si="7"/>
        <v>848.31</v>
      </c>
      <c r="BN6" s="34">
        <f t="shared" si="7"/>
        <v>774.99</v>
      </c>
      <c r="BO6" s="34">
        <f t="shared" si="7"/>
        <v>799.41</v>
      </c>
      <c r="BP6" s="33" t="str">
        <f>IF(BP7="","",IF(BP7="-","【-】","【"&amp;SUBSTITUTE(TEXT(BP7,"#,##0.00"),"-","△")&amp;"】"))</f>
        <v>【707.33】</v>
      </c>
      <c r="BQ6" s="34">
        <f>IF(BQ7="",NA(),BQ7)</f>
        <v>36.299999999999997</v>
      </c>
      <c r="BR6" s="34">
        <f t="shared" ref="BR6:BZ6" si="8">IF(BR7="",NA(),BR7)</f>
        <v>37.72</v>
      </c>
      <c r="BS6" s="34">
        <f t="shared" si="8"/>
        <v>40.32</v>
      </c>
      <c r="BT6" s="34">
        <f t="shared" si="8"/>
        <v>39.659999999999997</v>
      </c>
      <c r="BU6" s="34">
        <f t="shared" si="8"/>
        <v>46.94</v>
      </c>
      <c r="BV6" s="34">
        <f t="shared" si="8"/>
        <v>79.540000000000006</v>
      </c>
      <c r="BW6" s="34">
        <f t="shared" si="8"/>
        <v>93.13</v>
      </c>
      <c r="BX6" s="34">
        <f t="shared" si="8"/>
        <v>94.38</v>
      </c>
      <c r="BY6" s="34">
        <f t="shared" si="8"/>
        <v>96.57</v>
      </c>
      <c r="BZ6" s="34">
        <f t="shared" si="8"/>
        <v>96.54</v>
      </c>
      <c r="CA6" s="33" t="str">
        <f>IF(CA7="","",IF(CA7="-","【-】","【"&amp;SUBSTITUTE(TEXT(CA7,"#,##0.00"),"-","△")&amp;"】"))</f>
        <v>【101.26】</v>
      </c>
      <c r="CB6" s="34">
        <f>IF(CB7="",NA(),CB7)</f>
        <v>168.21</v>
      </c>
      <c r="CC6" s="34">
        <f t="shared" ref="CC6:CK6" si="9">IF(CC7="",NA(),CC7)</f>
        <v>167.1</v>
      </c>
      <c r="CD6" s="34">
        <f t="shared" si="9"/>
        <v>158.56</v>
      </c>
      <c r="CE6" s="34">
        <f t="shared" si="9"/>
        <v>158.84</v>
      </c>
      <c r="CF6" s="34">
        <f t="shared" si="9"/>
        <v>159.02000000000001</v>
      </c>
      <c r="CG6" s="34">
        <f t="shared" si="9"/>
        <v>199.36</v>
      </c>
      <c r="CH6" s="34">
        <f t="shared" si="9"/>
        <v>167.97</v>
      </c>
      <c r="CI6" s="34">
        <f t="shared" si="9"/>
        <v>165.45</v>
      </c>
      <c r="CJ6" s="34">
        <f t="shared" si="9"/>
        <v>161.54</v>
      </c>
      <c r="CK6" s="34">
        <f t="shared" si="9"/>
        <v>162.81</v>
      </c>
      <c r="CL6" s="33" t="str">
        <f>IF(CL7="","",IF(CL7="-","【-】","【"&amp;SUBSTITUTE(TEXT(CL7,"#,##0.00"),"-","△")&amp;"】"))</f>
        <v>【136.39】</v>
      </c>
      <c r="CM6" s="34">
        <f>IF(CM7="",NA(),CM7)</f>
        <v>82.86</v>
      </c>
      <c r="CN6" s="34">
        <f t="shared" ref="CN6:CV6" si="10">IF(CN7="",NA(),CN7)</f>
        <v>80.62</v>
      </c>
      <c r="CO6" s="34">
        <f t="shared" si="10"/>
        <v>77.89</v>
      </c>
      <c r="CP6" s="34">
        <f t="shared" si="10"/>
        <v>76.08</v>
      </c>
      <c r="CQ6" s="34">
        <f t="shared" si="10"/>
        <v>76.010000000000005</v>
      </c>
      <c r="CR6" s="34">
        <f t="shared" si="10"/>
        <v>62.09</v>
      </c>
      <c r="CS6" s="34">
        <f t="shared" si="10"/>
        <v>64.87</v>
      </c>
      <c r="CT6" s="34">
        <f t="shared" si="10"/>
        <v>65.62</v>
      </c>
      <c r="CU6" s="34">
        <f t="shared" si="10"/>
        <v>64.67</v>
      </c>
      <c r="CV6" s="34">
        <f t="shared" si="10"/>
        <v>64.959999999999994</v>
      </c>
      <c r="CW6" s="33" t="str">
        <f>IF(CW7="","",IF(CW7="-","【-】","【"&amp;SUBSTITUTE(TEXT(CW7,"#,##0.00"),"-","△")&amp;"】"))</f>
        <v>【60.13】</v>
      </c>
      <c r="CX6" s="34">
        <f>IF(CX7="",NA(),CX7)</f>
        <v>91.53</v>
      </c>
      <c r="CY6" s="34">
        <f t="shared" ref="CY6:DG6" si="11">IF(CY7="",NA(),CY7)</f>
        <v>91.81</v>
      </c>
      <c r="CZ6" s="34">
        <f t="shared" si="11"/>
        <v>92.61</v>
      </c>
      <c r="DA6" s="34">
        <f t="shared" si="11"/>
        <v>92.73</v>
      </c>
      <c r="DB6" s="34">
        <f t="shared" si="11"/>
        <v>92.96</v>
      </c>
      <c r="DC6" s="34">
        <f t="shared" si="11"/>
        <v>86.88</v>
      </c>
      <c r="DD6" s="34">
        <f t="shared" si="11"/>
        <v>91.11</v>
      </c>
      <c r="DE6" s="34">
        <f t="shared" si="11"/>
        <v>91.44</v>
      </c>
      <c r="DF6" s="34">
        <f t="shared" si="11"/>
        <v>91.76</v>
      </c>
      <c r="DG6" s="34">
        <f t="shared" si="11"/>
        <v>92.3</v>
      </c>
      <c r="DH6" s="33" t="str">
        <f>IF(DH7="","",IF(DH7="-","【-】","【"&amp;SUBSTITUTE(TEXT(DH7,"#,##0.00"),"-","△")&amp;"】"))</f>
        <v>【95.06】</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4">
        <f>IF(EE7="",NA(),EE7)</f>
        <v>0.02</v>
      </c>
      <c r="EF6" s="33">
        <f t="shared" ref="EF6:EN6" si="14">IF(EF7="",NA(),EF7)</f>
        <v>0</v>
      </c>
      <c r="EG6" s="33">
        <f t="shared" si="14"/>
        <v>0</v>
      </c>
      <c r="EH6" s="33">
        <f t="shared" si="14"/>
        <v>0</v>
      </c>
      <c r="EI6" s="33">
        <f t="shared" si="14"/>
        <v>0</v>
      </c>
      <c r="EJ6" s="34">
        <f t="shared" si="14"/>
        <v>0.06</v>
      </c>
      <c r="EK6" s="34">
        <f t="shared" si="14"/>
        <v>0.1</v>
      </c>
      <c r="EL6" s="34">
        <f t="shared" si="14"/>
        <v>0.27</v>
      </c>
      <c r="EM6" s="34">
        <f t="shared" si="14"/>
        <v>0.17</v>
      </c>
      <c r="EN6" s="34">
        <f t="shared" si="14"/>
        <v>0.13</v>
      </c>
      <c r="EO6" s="33" t="str">
        <f>IF(EO7="","",IF(EO7="-","【-】","【"&amp;SUBSTITUTE(TEXT(EO7,"#,##0.00"),"-","△")&amp;"】"))</f>
        <v>【0.23】</v>
      </c>
    </row>
    <row r="7" spans="1:145" s="35" customFormat="1" x14ac:dyDescent="0.2">
      <c r="A7" s="27"/>
      <c r="B7" s="36">
        <v>2017</v>
      </c>
      <c r="C7" s="36">
        <v>382060</v>
      </c>
      <c r="D7" s="36">
        <v>47</v>
      </c>
      <c r="E7" s="36">
        <v>17</v>
      </c>
      <c r="F7" s="36">
        <v>1</v>
      </c>
      <c r="G7" s="36">
        <v>0</v>
      </c>
      <c r="H7" s="36" t="s">
        <v>110</v>
      </c>
      <c r="I7" s="36" t="s">
        <v>111</v>
      </c>
      <c r="J7" s="36" t="s">
        <v>112</v>
      </c>
      <c r="K7" s="36" t="s">
        <v>113</v>
      </c>
      <c r="L7" s="36" t="s">
        <v>114</v>
      </c>
      <c r="M7" s="36" t="s">
        <v>115</v>
      </c>
      <c r="N7" s="37" t="s">
        <v>116</v>
      </c>
      <c r="O7" s="37" t="s">
        <v>117</v>
      </c>
      <c r="P7" s="37">
        <v>56.64</v>
      </c>
      <c r="Q7" s="37">
        <v>71.099999999999994</v>
      </c>
      <c r="R7" s="37">
        <v>1320</v>
      </c>
      <c r="S7" s="37">
        <v>110767</v>
      </c>
      <c r="T7" s="37">
        <v>509.98</v>
      </c>
      <c r="U7" s="37">
        <v>217.2</v>
      </c>
      <c r="V7" s="37">
        <v>62441</v>
      </c>
      <c r="W7" s="37">
        <v>17.29</v>
      </c>
      <c r="X7" s="37">
        <v>3611.39</v>
      </c>
      <c r="Y7" s="37">
        <v>36.39</v>
      </c>
      <c r="Z7" s="37">
        <v>39.28</v>
      </c>
      <c r="AA7" s="37">
        <v>43.41</v>
      </c>
      <c r="AB7" s="37">
        <v>47.66</v>
      </c>
      <c r="AC7" s="37">
        <v>56.56</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3507.22</v>
      </c>
      <c r="BG7" s="37">
        <v>3198.68</v>
      </c>
      <c r="BH7" s="37">
        <v>2733.3</v>
      </c>
      <c r="BI7" s="37">
        <v>3673.68</v>
      </c>
      <c r="BJ7" s="37">
        <v>3210.21</v>
      </c>
      <c r="BK7" s="37">
        <v>1115.1099999999999</v>
      </c>
      <c r="BL7" s="37">
        <v>854.16</v>
      </c>
      <c r="BM7" s="37">
        <v>848.31</v>
      </c>
      <c r="BN7" s="37">
        <v>774.99</v>
      </c>
      <c r="BO7" s="37">
        <v>799.41</v>
      </c>
      <c r="BP7" s="37">
        <v>707.33</v>
      </c>
      <c r="BQ7" s="37">
        <v>36.299999999999997</v>
      </c>
      <c r="BR7" s="37">
        <v>37.72</v>
      </c>
      <c r="BS7" s="37">
        <v>40.32</v>
      </c>
      <c r="BT7" s="37">
        <v>39.659999999999997</v>
      </c>
      <c r="BU7" s="37">
        <v>46.94</v>
      </c>
      <c r="BV7" s="37">
        <v>79.540000000000006</v>
      </c>
      <c r="BW7" s="37">
        <v>93.13</v>
      </c>
      <c r="BX7" s="37">
        <v>94.38</v>
      </c>
      <c r="BY7" s="37">
        <v>96.57</v>
      </c>
      <c r="BZ7" s="37">
        <v>96.54</v>
      </c>
      <c r="CA7" s="37">
        <v>101.26</v>
      </c>
      <c r="CB7" s="37">
        <v>168.21</v>
      </c>
      <c r="CC7" s="37">
        <v>167.1</v>
      </c>
      <c r="CD7" s="37">
        <v>158.56</v>
      </c>
      <c r="CE7" s="37">
        <v>158.84</v>
      </c>
      <c r="CF7" s="37">
        <v>159.02000000000001</v>
      </c>
      <c r="CG7" s="37">
        <v>199.36</v>
      </c>
      <c r="CH7" s="37">
        <v>167.97</v>
      </c>
      <c r="CI7" s="37">
        <v>165.45</v>
      </c>
      <c r="CJ7" s="37">
        <v>161.54</v>
      </c>
      <c r="CK7" s="37">
        <v>162.81</v>
      </c>
      <c r="CL7" s="37">
        <v>136.38999999999999</v>
      </c>
      <c r="CM7" s="37">
        <v>82.86</v>
      </c>
      <c r="CN7" s="37">
        <v>80.62</v>
      </c>
      <c r="CO7" s="37">
        <v>77.89</v>
      </c>
      <c r="CP7" s="37">
        <v>76.08</v>
      </c>
      <c r="CQ7" s="37">
        <v>76.010000000000005</v>
      </c>
      <c r="CR7" s="37">
        <v>62.09</v>
      </c>
      <c r="CS7" s="37">
        <v>64.87</v>
      </c>
      <c r="CT7" s="37">
        <v>65.62</v>
      </c>
      <c r="CU7" s="37">
        <v>64.67</v>
      </c>
      <c r="CV7" s="37">
        <v>64.959999999999994</v>
      </c>
      <c r="CW7" s="37">
        <v>60.13</v>
      </c>
      <c r="CX7" s="37">
        <v>91.53</v>
      </c>
      <c r="CY7" s="37">
        <v>91.81</v>
      </c>
      <c r="CZ7" s="37">
        <v>92.61</v>
      </c>
      <c r="DA7" s="37">
        <v>92.73</v>
      </c>
      <c r="DB7" s="37">
        <v>92.96</v>
      </c>
      <c r="DC7" s="37">
        <v>86.88</v>
      </c>
      <c r="DD7" s="37">
        <v>91.11</v>
      </c>
      <c r="DE7" s="37">
        <v>91.44</v>
      </c>
      <c r="DF7" s="37">
        <v>91.76</v>
      </c>
      <c r="DG7" s="37">
        <v>92.3</v>
      </c>
      <c r="DH7" s="37">
        <v>95.06</v>
      </c>
      <c r="DI7" s="37"/>
      <c r="DJ7" s="37"/>
      <c r="DK7" s="37"/>
      <c r="DL7" s="37"/>
      <c r="DM7" s="37"/>
      <c r="DN7" s="37"/>
      <c r="DO7" s="37"/>
      <c r="DP7" s="37"/>
      <c r="DQ7" s="37"/>
      <c r="DR7" s="37"/>
      <c r="DS7" s="37"/>
      <c r="DT7" s="37"/>
      <c r="DU7" s="37"/>
      <c r="DV7" s="37"/>
      <c r="DW7" s="37"/>
      <c r="DX7" s="37"/>
      <c r="DY7" s="37"/>
      <c r="DZ7" s="37"/>
      <c r="EA7" s="37"/>
      <c r="EB7" s="37"/>
      <c r="EC7" s="37"/>
      <c r="ED7" s="37"/>
      <c r="EE7" s="37">
        <v>0.02</v>
      </c>
      <c r="EF7" s="37">
        <v>0</v>
      </c>
      <c r="EG7" s="37">
        <v>0</v>
      </c>
      <c r="EH7" s="37">
        <v>0</v>
      </c>
      <c r="EI7" s="37">
        <v>0</v>
      </c>
      <c r="EJ7" s="37">
        <v>0.06</v>
      </c>
      <c r="EK7" s="37">
        <v>0.1</v>
      </c>
      <c r="EL7" s="37">
        <v>0.27</v>
      </c>
      <c r="EM7" s="37">
        <v>0.17</v>
      </c>
      <c r="EN7" s="37">
        <v>0.13</v>
      </c>
      <c r="EO7" s="37">
        <v>0.23</v>
      </c>
    </row>
    <row r="8" spans="1:145" x14ac:dyDescent="0.2">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2">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2">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白石 杏美</cp:lastModifiedBy>
  <cp:lastPrinted>2019-02-06T02:32:01Z</cp:lastPrinted>
  <dcterms:created xsi:type="dcterms:W3CDTF">2018-12-03T09:07:42Z</dcterms:created>
  <dcterms:modified xsi:type="dcterms:W3CDTF">2019-02-06T02:32:05Z</dcterms:modified>
  <cp:category/>
</cp:coreProperties>
</file>