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040_教育施設関係\15_幼少中エアコン導入関係\事業公募\"/>
    </mc:Choice>
  </mc:AlternateContent>
  <bookViews>
    <workbookView xWindow="3140" yWindow="740" windowWidth="9620" windowHeight="10070" tabRatio="749"/>
  </bookViews>
  <sheets>
    <sheet name="様式１－１表紙" sheetId="13" r:id="rId1"/>
    <sheet name="様式１－１質問内容" sheetId="14" r:id="rId2"/>
    <sheet name="様式５－７" sheetId="4" r:id="rId3"/>
    <sheet name="様式５－８" sheetId="20" r:id="rId4"/>
    <sheet name="様式８－２" sheetId="6" r:id="rId5"/>
    <sheet name="様式８－３" sheetId="22" r:id="rId6"/>
    <sheet name="様式８－４(小中学校用）" sheetId="24" r:id="rId7"/>
    <sheet name="様式８－４(幼稚園）" sheetId="25" r:id="rId8"/>
    <sheet name="様式８－５" sheetId="10" r:id="rId9"/>
    <sheet name="Sheet1" sheetId="26" r:id="rId10"/>
  </sheets>
  <definedNames>
    <definedName name="_1_0T_学校" localSheetId="5">#REF!</definedName>
    <definedName name="_1_0T_学校" localSheetId="6">#REF!</definedName>
    <definedName name="_1_0T_学校" localSheetId="7">#REF!</definedName>
    <definedName name="_1_0T_学校">#REF!</definedName>
    <definedName name="EHPIN" localSheetId="3">#REF!</definedName>
    <definedName name="EHPIN" localSheetId="5">#REF!</definedName>
    <definedName name="EHPIN" localSheetId="6">#REF!</definedName>
    <definedName name="EHPIN" localSheetId="7">#REF!</definedName>
    <definedName name="EHPIN">#REF!</definedName>
    <definedName name="EHPOUT" localSheetId="5">#REF!</definedName>
    <definedName name="EHPOUT" localSheetId="7">#REF!</definedName>
    <definedName name="EHPOUT">#REF!</definedName>
    <definedName name="FAX" localSheetId="5">#REF!</definedName>
    <definedName name="FAX" localSheetId="7">#REF!</definedName>
    <definedName name="FAX">#REF!</definedName>
    <definedName name="GHPIN" localSheetId="7">#REF!</definedName>
    <definedName name="GHPIN">#REF!</definedName>
    <definedName name="GHPOUT" localSheetId="7">#REF!</definedName>
    <definedName name="GHPOUT">#REF!</definedName>
    <definedName name="INVIN" localSheetId="7">#REF!</definedName>
    <definedName name="INVIN">#REF!</definedName>
    <definedName name="INVOUT" localSheetId="7">#REF!</definedName>
    <definedName name="INVOUT">#REF!</definedName>
    <definedName name="_xlnm.Print_Area" localSheetId="1">'様式１－１質問内容'!$A$1:$AE$36</definedName>
    <definedName name="_xlnm.Print_Area" localSheetId="0">'様式１－１表紙'!$A$1:$AE$35</definedName>
    <definedName name="_xlnm.Print_Area" localSheetId="4">'様式８－２'!$A$1:$W$94</definedName>
    <definedName name="_xlnm.Print_Area" localSheetId="5">'様式８－３'!$A$1:$L$91</definedName>
    <definedName name="_xlnm.Print_Area" localSheetId="6">'様式８－４(小中学校用）'!$A$1:$AR$106</definedName>
    <definedName name="_xlnm.Print_Area" localSheetId="7">'様式８－４(幼稚園）'!$A$1:$AR$106</definedName>
    <definedName name="_xlnm.Print_Titles" localSheetId="4">'様式８－２'!$1:$7</definedName>
    <definedName name="_xlnm.Print_Titles" localSheetId="5">'様式８－３'!$1:$6</definedName>
    <definedName name="school" localSheetId="3">#REF!</definedName>
    <definedName name="school" localSheetId="6">#REF!</definedName>
    <definedName name="school" localSheetId="7">#REF!</definedName>
    <definedName name="school">'様式８－２'!$A$10:$B$91</definedName>
    <definedName name="TEL" localSheetId="3">#REF!</definedName>
    <definedName name="TEL" localSheetId="5">#REF!</definedName>
    <definedName name="TEL" localSheetId="6">#REF!</definedName>
    <definedName name="TEL" localSheetId="7">#REF!</definedName>
    <definedName name="TEL">#REF!</definedName>
    <definedName name="システム" localSheetId="3">#REF!</definedName>
    <definedName name="システム" localSheetId="5">#REF!</definedName>
    <definedName name="システム" localSheetId="7">#REF!</definedName>
    <definedName name="システム">#REF!</definedName>
    <definedName name="回答部署" localSheetId="3">#REF!</definedName>
    <definedName name="回答部署" localSheetId="7">#REF!</definedName>
    <definedName name="回答部署">#REF!</definedName>
    <definedName name="関連項目" localSheetId="3">#REF!</definedName>
    <definedName name="関連項目" localSheetId="7">#REF!</definedName>
    <definedName name="関連項目">#REF!</definedName>
    <definedName name="支店" localSheetId="7">#REF!</definedName>
    <definedName name="支店">#REF!</definedName>
    <definedName name="電源" localSheetId="7">#REF!</definedName>
    <definedName name="電源">#REF!</definedName>
    <definedName name="日付" localSheetId="7">#REF!</definedName>
    <definedName name="日付">#REF!</definedName>
    <definedName name="標準" localSheetId="7">#REF!</definedName>
    <definedName name="標準">#REF!</definedName>
    <definedName name="補助キーワード" localSheetId="7">#REF!</definedName>
    <definedName name="補助キーワード">#REF!</definedName>
    <definedName name="問合せ部署" localSheetId="7">#REF!</definedName>
    <definedName name="問合せ部署">#REF!</definedName>
    <definedName name="用途" localSheetId="7">#REF!</definedName>
    <definedName name="用途">#REF!</definedName>
  </definedNames>
  <calcPr calcId="162913"/>
</workbook>
</file>

<file path=xl/calcChain.xml><?xml version="1.0" encoding="utf-8"?>
<calcChain xmlns="http://schemas.openxmlformats.org/spreadsheetml/2006/main">
  <c r="K90" i="22" l="1"/>
  <c r="G90" i="22"/>
  <c r="K89" i="22"/>
  <c r="L89" i="22" s="1"/>
  <c r="G89" i="22"/>
  <c r="K88" i="22"/>
  <c r="G88" i="22"/>
  <c r="K87" i="22"/>
  <c r="L87" i="22" s="1"/>
  <c r="G87" i="22"/>
  <c r="K86" i="22"/>
  <c r="G86" i="22"/>
  <c r="K85" i="22"/>
  <c r="G85" i="22"/>
  <c r="A85" i="22"/>
  <c r="A87" i="22" s="1"/>
  <c r="A89" i="22" s="1"/>
  <c r="K84" i="22"/>
  <c r="G84" i="22"/>
  <c r="K83" i="22"/>
  <c r="L83" i="22" s="1"/>
  <c r="G83" i="22"/>
  <c r="K80" i="22"/>
  <c r="G80" i="22"/>
  <c r="K79" i="22"/>
  <c r="L79" i="22" s="1"/>
  <c r="G79" i="22"/>
  <c r="K78" i="22"/>
  <c r="G78" i="22"/>
  <c r="K77" i="22"/>
  <c r="L77" i="22" s="1"/>
  <c r="G77" i="22"/>
  <c r="K76" i="22"/>
  <c r="G76" i="22"/>
  <c r="K75" i="22"/>
  <c r="L75" i="22" s="1"/>
  <c r="G75" i="22"/>
  <c r="K74" i="22"/>
  <c r="G74" i="22"/>
  <c r="K73" i="22"/>
  <c r="G73" i="22"/>
  <c r="K72" i="22"/>
  <c r="G72" i="22"/>
  <c r="K71" i="22"/>
  <c r="G71" i="22"/>
  <c r="K70" i="22"/>
  <c r="G70" i="22"/>
  <c r="K69" i="22"/>
  <c r="L69" i="22" s="1"/>
  <c r="G69" i="22"/>
  <c r="K68" i="22"/>
  <c r="G68" i="22"/>
  <c r="K67" i="22"/>
  <c r="L67" i="22" s="1"/>
  <c r="G67" i="22"/>
  <c r="K66" i="22"/>
  <c r="G66" i="22"/>
  <c r="K65" i="22"/>
  <c r="L65" i="22" s="1"/>
  <c r="G65" i="22"/>
  <c r="K64" i="22"/>
  <c r="G64" i="22"/>
  <c r="K63" i="22"/>
  <c r="L63" i="22" s="1"/>
  <c r="G63" i="22"/>
  <c r="A63" i="22"/>
  <c r="A65" i="22" s="1"/>
  <c r="A67" i="22" s="1"/>
  <c r="A69" i="22" s="1"/>
  <c r="A71" i="22" s="1"/>
  <c r="A73" i="22" s="1"/>
  <c r="A75" i="22" s="1"/>
  <c r="A77" i="22" s="1"/>
  <c r="A79" i="22" s="1"/>
  <c r="K62" i="22"/>
  <c r="G62" i="22"/>
  <c r="K61" i="22"/>
  <c r="G61" i="22"/>
  <c r="K58" i="22"/>
  <c r="G58" i="22"/>
  <c r="K57" i="22"/>
  <c r="G57" i="22"/>
  <c r="K54" i="22"/>
  <c r="G54" i="22"/>
  <c r="K53" i="22"/>
  <c r="G53" i="22"/>
  <c r="K52" i="22"/>
  <c r="G52" i="22"/>
  <c r="K51" i="22"/>
  <c r="G51" i="22"/>
  <c r="K56" i="22"/>
  <c r="G56" i="22"/>
  <c r="K55" i="22"/>
  <c r="G55" i="22"/>
  <c r="K50" i="22"/>
  <c r="L49" i="22" s="1"/>
  <c r="G50" i="22"/>
  <c r="K49" i="22"/>
  <c r="G49" i="22"/>
  <c r="V91" i="6"/>
  <c r="T91" i="6"/>
  <c r="W91" i="6" s="1"/>
  <c r="Q91" i="6"/>
  <c r="O91" i="6"/>
  <c r="R91" i="6" s="1"/>
  <c r="V90" i="6"/>
  <c r="T90" i="6"/>
  <c r="W90" i="6" s="1"/>
  <c r="Q90" i="6"/>
  <c r="O90" i="6"/>
  <c r="R90" i="6" s="1"/>
  <c r="L90" i="6"/>
  <c r="V89" i="6"/>
  <c r="T89" i="6"/>
  <c r="W89" i="6" s="1"/>
  <c r="Q89" i="6"/>
  <c r="O89" i="6"/>
  <c r="R89" i="6" s="1"/>
  <c r="V88" i="6"/>
  <c r="T88" i="6"/>
  <c r="W88" i="6" s="1"/>
  <c r="Q88" i="6"/>
  <c r="O88" i="6"/>
  <c r="R88" i="6" s="1"/>
  <c r="L88" i="6"/>
  <c r="V87" i="6"/>
  <c r="T87" i="6"/>
  <c r="W87" i="6" s="1"/>
  <c r="Q87" i="6"/>
  <c r="O87" i="6"/>
  <c r="R87" i="6" s="1"/>
  <c r="W86" i="6"/>
  <c r="V86" i="6"/>
  <c r="T86" i="6"/>
  <c r="Q86" i="6"/>
  <c r="O86" i="6"/>
  <c r="R86" i="6" s="1"/>
  <c r="L86" i="6"/>
  <c r="A86" i="6"/>
  <c r="A88" i="6" s="1"/>
  <c r="A90" i="6" s="1"/>
  <c r="V85" i="6"/>
  <c r="T85" i="6"/>
  <c r="W85" i="6" s="1"/>
  <c r="Q85" i="6"/>
  <c r="O85" i="6"/>
  <c r="R85" i="6" s="1"/>
  <c r="V84" i="6"/>
  <c r="T84" i="6"/>
  <c r="W84" i="6" s="1"/>
  <c r="Q84" i="6"/>
  <c r="O84" i="6"/>
  <c r="R84" i="6" s="1"/>
  <c r="L84" i="6"/>
  <c r="V81" i="6"/>
  <c r="T81" i="6"/>
  <c r="W81" i="6" s="1"/>
  <c r="Q81" i="6"/>
  <c r="O81" i="6"/>
  <c r="R81" i="6" s="1"/>
  <c r="V80" i="6"/>
  <c r="T80" i="6"/>
  <c r="W80" i="6" s="1"/>
  <c r="Q80" i="6"/>
  <c r="O80" i="6"/>
  <c r="R80" i="6" s="1"/>
  <c r="L80" i="6"/>
  <c r="V79" i="6"/>
  <c r="T79" i="6"/>
  <c r="W79" i="6" s="1"/>
  <c r="Q79" i="6"/>
  <c r="O79" i="6"/>
  <c r="R79" i="6" s="1"/>
  <c r="V78" i="6"/>
  <c r="T78" i="6"/>
  <c r="W78" i="6" s="1"/>
  <c r="Q78" i="6"/>
  <c r="O78" i="6"/>
  <c r="R78" i="6" s="1"/>
  <c r="L78" i="6"/>
  <c r="V77" i="6"/>
  <c r="T77" i="6"/>
  <c r="W77" i="6" s="1"/>
  <c r="Q77" i="6"/>
  <c r="O77" i="6"/>
  <c r="R77" i="6" s="1"/>
  <c r="V76" i="6"/>
  <c r="T76" i="6"/>
  <c r="W76" i="6" s="1"/>
  <c r="Q76" i="6"/>
  <c r="O76" i="6"/>
  <c r="R76" i="6" s="1"/>
  <c r="L76" i="6"/>
  <c r="A64" i="6"/>
  <c r="A66" i="6" s="1"/>
  <c r="A68" i="6" s="1"/>
  <c r="A70" i="6" s="1"/>
  <c r="A72" i="6" s="1"/>
  <c r="A74" i="6" s="1"/>
  <c r="A76" i="6" s="1"/>
  <c r="A78" i="6" s="1"/>
  <c r="A80" i="6" s="1"/>
  <c r="V73" i="6"/>
  <c r="T73" i="6"/>
  <c r="W73" i="6" s="1"/>
  <c r="Q73" i="6"/>
  <c r="O73" i="6"/>
  <c r="R73" i="6" s="1"/>
  <c r="V72" i="6"/>
  <c r="T72" i="6"/>
  <c r="W72" i="6" s="1"/>
  <c r="Q72" i="6"/>
  <c r="O72" i="6"/>
  <c r="R72" i="6" s="1"/>
  <c r="L72" i="6"/>
  <c r="V71" i="6"/>
  <c r="T71" i="6"/>
  <c r="W71" i="6" s="1"/>
  <c r="Q71" i="6"/>
  <c r="O71" i="6"/>
  <c r="R71" i="6" s="1"/>
  <c r="V70" i="6"/>
  <c r="T70" i="6"/>
  <c r="W70" i="6" s="1"/>
  <c r="Q70" i="6"/>
  <c r="O70" i="6"/>
  <c r="R70" i="6" s="1"/>
  <c r="L70" i="6"/>
  <c r="V75" i="6"/>
  <c r="T75" i="6"/>
  <c r="W75" i="6" s="1"/>
  <c r="Q75" i="6"/>
  <c r="O75" i="6"/>
  <c r="R75" i="6" s="1"/>
  <c r="V74" i="6"/>
  <c r="T74" i="6"/>
  <c r="W74" i="6" s="1"/>
  <c r="Q74" i="6"/>
  <c r="O74" i="6"/>
  <c r="R74" i="6" s="1"/>
  <c r="L74" i="6"/>
  <c r="V69" i="6"/>
  <c r="T69" i="6"/>
  <c r="W69" i="6" s="1"/>
  <c r="Q69" i="6"/>
  <c r="O69" i="6"/>
  <c r="R69" i="6" s="1"/>
  <c r="V68" i="6"/>
  <c r="T68" i="6"/>
  <c r="W68" i="6" s="1"/>
  <c r="Q68" i="6"/>
  <c r="O68" i="6"/>
  <c r="R68" i="6" s="1"/>
  <c r="L68" i="6"/>
  <c r="W67" i="6"/>
  <c r="V67" i="6"/>
  <c r="T67" i="6"/>
  <c r="Q67" i="6"/>
  <c r="O67" i="6"/>
  <c r="R67" i="6" s="1"/>
  <c r="V66" i="6"/>
  <c r="T66" i="6"/>
  <c r="W66" i="6" s="1"/>
  <c r="Q66" i="6"/>
  <c r="O66" i="6"/>
  <c r="R66" i="6" s="1"/>
  <c r="L66" i="6"/>
  <c r="V65" i="6"/>
  <c r="T65" i="6"/>
  <c r="W65" i="6" s="1"/>
  <c r="Q65" i="6"/>
  <c r="O65" i="6"/>
  <c r="R65" i="6" s="1"/>
  <c r="V64" i="6"/>
  <c r="T64" i="6"/>
  <c r="W64" i="6" s="1"/>
  <c r="Q64" i="6"/>
  <c r="O64" i="6"/>
  <c r="R64" i="6" s="1"/>
  <c r="L64" i="6"/>
  <c r="V63" i="6"/>
  <c r="T63" i="6"/>
  <c r="W63" i="6" s="1"/>
  <c r="Q63" i="6"/>
  <c r="O63" i="6"/>
  <c r="R63" i="6" s="1"/>
  <c r="V62" i="6"/>
  <c r="T62" i="6"/>
  <c r="W62" i="6" s="1"/>
  <c r="Q62" i="6"/>
  <c r="O62" i="6"/>
  <c r="R62" i="6" s="1"/>
  <c r="L62" i="6"/>
  <c r="V57" i="6"/>
  <c r="T57" i="6"/>
  <c r="W57" i="6" s="1"/>
  <c r="Q57" i="6"/>
  <c r="O57" i="6"/>
  <c r="R57" i="6" s="1"/>
  <c r="W56" i="6"/>
  <c r="V56" i="6"/>
  <c r="T56" i="6"/>
  <c r="Q56" i="6"/>
  <c r="O56" i="6"/>
  <c r="R56" i="6" s="1"/>
  <c r="L56" i="6"/>
  <c r="V55" i="6"/>
  <c r="T55" i="6"/>
  <c r="W55" i="6" s="1"/>
  <c r="Q55" i="6"/>
  <c r="O55" i="6"/>
  <c r="R55" i="6" s="1"/>
  <c r="V54" i="6"/>
  <c r="T54" i="6"/>
  <c r="W54" i="6" s="1"/>
  <c r="Q54" i="6"/>
  <c r="O54" i="6"/>
  <c r="R54" i="6" s="1"/>
  <c r="L54" i="6"/>
  <c r="V53" i="6"/>
  <c r="T53" i="6"/>
  <c r="W53" i="6" s="1"/>
  <c r="Q53" i="6"/>
  <c r="O53" i="6"/>
  <c r="R53" i="6" s="1"/>
  <c r="W52" i="6"/>
  <c r="V52" i="6"/>
  <c r="T52" i="6"/>
  <c r="Q52" i="6"/>
  <c r="O52" i="6"/>
  <c r="R52" i="6" s="1"/>
  <c r="L52" i="6"/>
  <c r="V51" i="6"/>
  <c r="T51" i="6"/>
  <c r="W51" i="6" s="1"/>
  <c r="Q51" i="6"/>
  <c r="O51" i="6"/>
  <c r="R51" i="6" s="1"/>
  <c r="V50" i="6"/>
  <c r="T50" i="6"/>
  <c r="W50" i="6" s="1"/>
  <c r="Q50" i="6"/>
  <c r="O50" i="6"/>
  <c r="R50" i="6" s="1"/>
  <c r="L50" i="6"/>
  <c r="V59" i="6"/>
  <c r="T59" i="6"/>
  <c r="W59" i="6" s="1"/>
  <c r="Q59" i="6"/>
  <c r="O59" i="6"/>
  <c r="R59" i="6" s="1"/>
  <c r="V58" i="6"/>
  <c r="T58" i="6"/>
  <c r="W58" i="6" s="1"/>
  <c r="Q58" i="6"/>
  <c r="O58" i="6"/>
  <c r="R58" i="6" s="1"/>
  <c r="L58" i="6"/>
  <c r="L55" i="22" l="1"/>
  <c r="L51" i="22"/>
  <c r="L53" i="22"/>
  <c r="L57" i="22"/>
  <c r="L71" i="22"/>
  <c r="L61" i="22"/>
  <c r="L73" i="22"/>
  <c r="L85" i="22"/>
  <c r="T101" i="25"/>
  <c r="T100" i="25"/>
  <c r="T99" i="25"/>
  <c r="T98" i="25"/>
  <c r="V97" i="25"/>
  <c r="G93" i="25"/>
  <c r="G94" i="25" s="1"/>
  <c r="K92" i="25"/>
  <c r="K94" i="25" s="1"/>
  <c r="I92" i="25"/>
  <c r="I95" i="25" s="1"/>
  <c r="G92" i="25"/>
  <c r="K91" i="25"/>
  <c r="I91" i="25"/>
  <c r="G91" i="25"/>
  <c r="K90" i="25"/>
  <c r="I90" i="25"/>
  <c r="G90" i="25"/>
  <c r="K89" i="25"/>
  <c r="I89" i="25"/>
  <c r="AF77" i="25"/>
  <c r="AG76" i="25"/>
  <c r="AF74" i="25"/>
  <c r="AG73" i="25"/>
  <c r="AC69" i="25"/>
  <c r="AB69" i="25"/>
  <c r="AA69" i="25"/>
  <c r="Z69" i="25"/>
  <c r="O69" i="25"/>
  <c r="N69" i="25"/>
  <c r="M69" i="25"/>
  <c r="L69" i="25"/>
  <c r="AF67" i="25"/>
  <c r="AG66" i="25"/>
  <c r="Y60" i="25"/>
  <c r="Y64" i="25" s="1"/>
  <c r="Y67" i="25" s="1"/>
  <c r="X60" i="25"/>
  <c r="W60" i="25"/>
  <c r="W70" i="25" s="1"/>
  <c r="V60" i="25"/>
  <c r="V64" i="25" s="1"/>
  <c r="K60" i="25"/>
  <c r="J60" i="25"/>
  <c r="J70" i="25" s="1"/>
  <c r="I60" i="25"/>
  <c r="I70" i="25" s="1"/>
  <c r="H60" i="25"/>
  <c r="R59" i="25"/>
  <c r="AD59" i="25" s="1"/>
  <c r="D59" i="25"/>
  <c r="P59" i="25" s="1"/>
  <c r="U58" i="25"/>
  <c r="U62" i="25" s="1"/>
  <c r="U65" i="25" s="1"/>
  <c r="T58" i="25"/>
  <c r="T62" i="25" s="1"/>
  <c r="T65" i="25" s="1"/>
  <c r="S58" i="25"/>
  <c r="S68" i="25" s="1"/>
  <c r="G58" i="25"/>
  <c r="F58" i="25"/>
  <c r="E58" i="25"/>
  <c r="E68" i="25" s="1"/>
  <c r="D43" i="25"/>
  <c r="AJ42" i="25"/>
  <c r="AI42" i="25"/>
  <c r="X42" i="25"/>
  <c r="W42" i="25"/>
  <c r="AA42" i="25" s="1"/>
  <c r="P42" i="25"/>
  <c r="T42" i="25" s="1"/>
  <c r="O42" i="25"/>
  <c r="S42" i="25" s="1"/>
  <c r="H42" i="25"/>
  <c r="L42" i="25" s="1"/>
  <c r="G42" i="25"/>
  <c r="K42" i="25" s="1"/>
  <c r="AJ41" i="25"/>
  <c r="AI41" i="25"/>
  <c r="X41" i="25"/>
  <c r="AB41" i="25" s="1"/>
  <c r="W41" i="25"/>
  <c r="AA41" i="25" s="1"/>
  <c r="P41" i="25"/>
  <c r="T41" i="25" s="1"/>
  <c r="O41" i="25"/>
  <c r="S41" i="25" s="1"/>
  <c r="K41" i="25"/>
  <c r="H41" i="25"/>
  <c r="L41" i="25" s="1"/>
  <c r="G41" i="25"/>
  <c r="AJ40" i="25"/>
  <c r="AI40" i="25"/>
  <c r="X40" i="25"/>
  <c r="W40" i="25"/>
  <c r="AA40" i="25" s="1"/>
  <c r="P40" i="25"/>
  <c r="T40" i="25" s="1"/>
  <c r="O40" i="25"/>
  <c r="S40" i="25" s="1"/>
  <c r="H40" i="25"/>
  <c r="L40" i="25" s="1"/>
  <c r="G40" i="25"/>
  <c r="K40" i="25" s="1"/>
  <c r="AJ39" i="25"/>
  <c r="AI39" i="25"/>
  <c r="AF39" i="25"/>
  <c r="X39" i="25"/>
  <c r="AB39" i="25" s="1"/>
  <c r="W39" i="25"/>
  <c r="AA39" i="25" s="1"/>
  <c r="P39" i="25"/>
  <c r="T39" i="25" s="1"/>
  <c r="O39" i="25"/>
  <c r="S39" i="25" s="1"/>
  <c r="H39" i="25"/>
  <c r="L39" i="25" s="1"/>
  <c r="G39" i="25"/>
  <c r="K39" i="25" s="1"/>
  <c r="AJ38" i="25"/>
  <c r="AI38" i="25"/>
  <c r="X38" i="25"/>
  <c r="AB38" i="25" s="1"/>
  <c r="W38" i="25"/>
  <c r="AA38" i="25" s="1"/>
  <c r="P38" i="25"/>
  <c r="T38" i="25" s="1"/>
  <c r="O38" i="25"/>
  <c r="S38" i="25" s="1"/>
  <c r="H38" i="25"/>
  <c r="L38" i="25" s="1"/>
  <c r="G38" i="25"/>
  <c r="K38" i="25" s="1"/>
  <c r="AJ37" i="25"/>
  <c r="AI37" i="25"/>
  <c r="X37" i="25"/>
  <c r="AB37" i="25" s="1"/>
  <c r="W37" i="25"/>
  <c r="AA37" i="25" s="1"/>
  <c r="P37" i="25"/>
  <c r="T37" i="25" s="1"/>
  <c r="O37" i="25"/>
  <c r="S37" i="25" s="1"/>
  <c r="H37" i="25"/>
  <c r="L37" i="25" s="1"/>
  <c r="G37" i="25"/>
  <c r="K37" i="25" s="1"/>
  <c r="AJ36" i="25"/>
  <c r="AI36" i="25"/>
  <c r="X36" i="25"/>
  <c r="AB36" i="25" s="1"/>
  <c r="W36" i="25"/>
  <c r="AA36" i="25" s="1"/>
  <c r="P36" i="25"/>
  <c r="T36" i="25" s="1"/>
  <c r="O36" i="25"/>
  <c r="S36" i="25" s="1"/>
  <c r="H36" i="25"/>
  <c r="L36" i="25" s="1"/>
  <c r="G36" i="25"/>
  <c r="K36" i="25" s="1"/>
  <c r="AJ35" i="25"/>
  <c r="AI35" i="25"/>
  <c r="X35" i="25"/>
  <c r="AB35" i="25" s="1"/>
  <c r="W35" i="25"/>
  <c r="AA35" i="25" s="1"/>
  <c r="P35" i="25"/>
  <c r="T35" i="25" s="1"/>
  <c r="O35" i="25"/>
  <c r="S35" i="25" s="1"/>
  <c r="H35" i="25"/>
  <c r="L35" i="25" s="1"/>
  <c r="G35" i="25"/>
  <c r="K35" i="25" s="1"/>
  <c r="AJ34" i="25"/>
  <c r="AI34" i="25"/>
  <c r="AE34" i="25"/>
  <c r="AA34" i="25"/>
  <c r="X34" i="25"/>
  <c r="AB34" i="25" s="1"/>
  <c r="W34" i="25"/>
  <c r="P34" i="25"/>
  <c r="T34" i="25" s="1"/>
  <c r="O34" i="25"/>
  <c r="S34" i="25" s="1"/>
  <c r="H34" i="25"/>
  <c r="L34" i="25" s="1"/>
  <c r="G34" i="25"/>
  <c r="K34" i="25" s="1"/>
  <c r="AJ33" i="25"/>
  <c r="AI33" i="25"/>
  <c r="X33" i="25"/>
  <c r="AE33" i="25" s="1"/>
  <c r="W33" i="25"/>
  <c r="P33" i="25"/>
  <c r="T33" i="25" s="1"/>
  <c r="O33" i="25"/>
  <c r="S33" i="25" s="1"/>
  <c r="H33" i="25"/>
  <c r="G33" i="25"/>
  <c r="D31" i="25"/>
  <c r="Y30" i="25"/>
  <c r="X30" i="25"/>
  <c r="Z30" i="25" s="1"/>
  <c r="W30" i="25"/>
  <c r="P30" i="25"/>
  <c r="R30" i="25" s="1"/>
  <c r="O30" i="25"/>
  <c r="Q30" i="25" s="1"/>
  <c r="J30" i="25"/>
  <c r="H30" i="25"/>
  <c r="G30" i="25"/>
  <c r="I30" i="25" s="1"/>
  <c r="X29" i="25"/>
  <c r="Z29" i="25" s="1"/>
  <c r="W29" i="25"/>
  <c r="Y29" i="25" s="1"/>
  <c r="P29" i="25"/>
  <c r="R29" i="25" s="1"/>
  <c r="O29" i="25"/>
  <c r="Q29" i="25" s="1"/>
  <c r="H29" i="25"/>
  <c r="J29" i="25" s="1"/>
  <c r="G29" i="25"/>
  <c r="I29" i="25" s="1"/>
  <c r="X28" i="25"/>
  <c r="Z28" i="25" s="1"/>
  <c r="W28" i="25"/>
  <c r="Y28" i="25" s="1"/>
  <c r="P28" i="25"/>
  <c r="R28" i="25" s="1"/>
  <c r="O28" i="25"/>
  <c r="Q28" i="25" s="1"/>
  <c r="I28" i="25"/>
  <c r="H28" i="25"/>
  <c r="J28" i="25" s="1"/>
  <c r="G28" i="25"/>
  <c r="X27" i="25"/>
  <c r="Z27" i="25" s="1"/>
  <c r="W27" i="25"/>
  <c r="Y27" i="25" s="1"/>
  <c r="P27" i="25"/>
  <c r="R27" i="25" s="1"/>
  <c r="O27" i="25"/>
  <c r="Q27" i="25" s="1"/>
  <c r="H27" i="25"/>
  <c r="J27" i="25" s="1"/>
  <c r="G27" i="25"/>
  <c r="I27" i="25" s="1"/>
  <c r="X26" i="25"/>
  <c r="Z26" i="25" s="1"/>
  <c r="W26" i="25"/>
  <c r="Y26" i="25" s="1"/>
  <c r="P26" i="25"/>
  <c r="R26" i="25" s="1"/>
  <c r="O26" i="25"/>
  <c r="Q26" i="25" s="1"/>
  <c r="H26" i="25"/>
  <c r="J26" i="25" s="1"/>
  <c r="G26" i="25"/>
  <c r="I26" i="25" s="1"/>
  <c r="X25" i="25"/>
  <c r="Z25" i="25" s="1"/>
  <c r="W25" i="25"/>
  <c r="Y25" i="25" s="1"/>
  <c r="Q25" i="25"/>
  <c r="P25" i="25"/>
  <c r="R25" i="25" s="1"/>
  <c r="O25" i="25"/>
  <c r="H25" i="25"/>
  <c r="J25" i="25" s="1"/>
  <c r="G25" i="25"/>
  <c r="I25" i="25" s="1"/>
  <c r="X24" i="25"/>
  <c r="Z24" i="25" s="1"/>
  <c r="W24" i="25"/>
  <c r="Y24" i="25" s="1"/>
  <c r="P24" i="25"/>
  <c r="R24" i="25" s="1"/>
  <c r="O24" i="25"/>
  <c r="Q24" i="25" s="1"/>
  <c r="H24" i="25"/>
  <c r="J24" i="25" s="1"/>
  <c r="G24" i="25"/>
  <c r="I24" i="25" s="1"/>
  <c r="X23" i="25"/>
  <c r="Z23" i="25" s="1"/>
  <c r="W23" i="25"/>
  <c r="Y23" i="25" s="1"/>
  <c r="P23" i="25"/>
  <c r="R23" i="25" s="1"/>
  <c r="O23" i="25"/>
  <c r="Q23" i="25" s="1"/>
  <c r="H23" i="25"/>
  <c r="J23" i="25" s="1"/>
  <c r="G23" i="25"/>
  <c r="I23" i="25" s="1"/>
  <c r="Y22" i="25"/>
  <c r="X22" i="25"/>
  <c r="Z22" i="25" s="1"/>
  <c r="W22" i="25"/>
  <c r="P22" i="25"/>
  <c r="R22" i="25" s="1"/>
  <c r="O22" i="25"/>
  <c r="H22" i="25"/>
  <c r="J22" i="25" s="1"/>
  <c r="G22" i="25"/>
  <c r="I22" i="25" s="1"/>
  <c r="X21" i="25"/>
  <c r="W21" i="25"/>
  <c r="P21" i="25"/>
  <c r="O21" i="25"/>
  <c r="Q21" i="25" s="1"/>
  <c r="H21" i="25"/>
  <c r="J21" i="25" s="1"/>
  <c r="G21" i="25"/>
  <c r="I21" i="25" s="1"/>
  <c r="D19" i="25"/>
  <c r="AF18" i="25"/>
  <c r="AH18" i="25" s="1"/>
  <c r="AE18" i="25"/>
  <c r="X18" i="25"/>
  <c r="Z18" i="25" s="1"/>
  <c r="W18" i="25"/>
  <c r="P18" i="25"/>
  <c r="R18" i="25" s="1"/>
  <c r="O18" i="25"/>
  <c r="Q18" i="25" s="1"/>
  <c r="H18" i="25"/>
  <c r="G18" i="25"/>
  <c r="F18" i="25"/>
  <c r="AF17" i="25"/>
  <c r="AH17" i="25" s="1"/>
  <c r="AE17" i="25"/>
  <c r="AG17" i="25" s="1"/>
  <c r="X17" i="25"/>
  <c r="Z17" i="25" s="1"/>
  <c r="W17" i="25"/>
  <c r="Y17" i="25" s="1"/>
  <c r="P17" i="25"/>
  <c r="R17" i="25" s="1"/>
  <c r="O17" i="25"/>
  <c r="Q17" i="25" s="1"/>
  <c r="H17" i="25"/>
  <c r="J17" i="25" s="1"/>
  <c r="G17" i="25"/>
  <c r="I17" i="25" s="1"/>
  <c r="F17" i="25"/>
  <c r="AF16" i="25"/>
  <c r="AE16" i="25"/>
  <c r="AG16" i="25" s="1"/>
  <c r="Y16" i="25"/>
  <c r="X16" i="25"/>
  <c r="Z16" i="25" s="1"/>
  <c r="W16" i="25"/>
  <c r="P16" i="25"/>
  <c r="O16" i="25"/>
  <c r="H16" i="25"/>
  <c r="J16" i="25" s="1"/>
  <c r="G16" i="25"/>
  <c r="I16" i="25" s="1"/>
  <c r="F16" i="25"/>
  <c r="AF15" i="25"/>
  <c r="AH15" i="25" s="1"/>
  <c r="AE15" i="25"/>
  <c r="AG15" i="25" s="1"/>
  <c r="X15" i="25"/>
  <c r="W15" i="25"/>
  <c r="Y15" i="25" s="1"/>
  <c r="P15" i="25"/>
  <c r="O15" i="25"/>
  <c r="Q15" i="25" s="1"/>
  <c r="H15" i="25"/>
  <c r="J15" i="25" s="1"/>
  <c r="G15" i="25"/>
  <c r="I15" i="25" s="1"/>
  <c r="F15" i="25"/>
  <c r="AF14" i="25"/>
  <c r="AH14" i="25" s="1"/>
  <c r="AE14" i="25"/>
  <c r="X14" i="25"/>
  <c r="Z14" i="25" s="1"/>
  <c r="W14" i="25"/>
  <c r="P14" i="25"/>
  <c r="R14" i="25" s="1"/>
  <c r="O14" i="25"/>
  <c r="Q14" i="25" s="1"/>
  <c r="H14" i="25"/>
  <c r="G14" i="25"/>
  <c r="I14" i="25" s="1"/>
  <c r="F14" i="25"/>
  <c r="AF13" i="25"/>
  <c r="AH13" i="25" s="1"/>
  <c r="AE13" i="25"/>
  <c r="AG13" i="25" s="1"/>
  <c r="X13" i="25"/>
  <c r="Z13" i="25" s="1"/>
  <c r="W13" i="25"/>
  <c r="Y13" i="25" s="1"/>
  <c r="P13" i="25"/>
  <c r="R13" i="25" s="1"/>
  <c r="O13" i="25"/>
  <c r="Q13" i="25" s="1"/>
  <c r="H13" i="25"/>
  <c r="G13" i="25"/>
  <c r="I13" i="25" s="1"/>
  <c r="F13" i="25"/>
  <c r="AJ13" i="25" s="1"/>
  <c r="AF12" i="25"/>
  <c r="AE12" i="25"/>
  <c r="AG12" i="25" s="1"/>
  <c r="X12" i="25"/>
  <c r="Z12" i="25" s="1"/>
  <c r="W12" i="25"/>
  <c r="P12" i="25"/>
  <c r="R12" i="25" s="1"/>
  <c r="O12" i="25"/>
  <c r="Q12" i="25" s="1"/>
  <c r="H12" i="25"/>
  <c r="J12" i="25" s="1"/>
  <c r="G12" i="25"/>
  <c r="I12" i="25" s="1"/>
  <c r="F12" i="25"/>
  <c r="AF11" i="25"/>
  <c r="AH11" i="25" s="1"/>
  <c r="AE11" i="25"/>
  <c r="AG11" i="25" s="1"/>
  <c r="X11" i="25"/>
  <c r="W11" i="25"/>
  <c r="Y11" i="25" s="1"/>
  <c r="P11" i="25"/>
  <c r="R11" i="25" s="1"/>
  <c r="O11" i="25"/>
  <c r="Q11" i="25" s="1"/>
  <c r="H11" i="25"/>
  <c r="J11" i="25" s="1"/>
  <c r="G11" i="25"/>
  <c r="F11" i="25"/>
  <c r="AF10" i="25"/>
  <c r="AH10" i="25" s="1"/>
  <c r="AE10" i="25"/>
  <c r="AG10" i="25" s="1"/>
  <c r="X10" i="25"/>
  <c r="Z10" i="25" s="1"/>
  <c r="W10" i="25"/>
  <c r="Y10" i="25" s="1"/>
  <c r="R10" i="25"/>
  <c r="P10" i="25"/>
  <c r="O10" i="25"/>
  <c r="Q10" i="25" s="1"/>
  <c r="H10" i="25"/>
  <c r="L10" i="25" s="1"/>
  <c r="G10" i="25"/>
  <c r="I10" i="25" s="1"/>
  <c r="F10" i="25"/>
  <c r="AF9" i="25"/>
  <c r="AH9" i="25" s="1"/>
  <c r="AE9" i="25"/>
  <c r="X9" i="25"/>
  <c r="Z9" i="25" s="1"/>
  <c r="W9" i="25"/>
  <c r="Y9" i="25" s="1"/>
  <c r="P9" i="25"/>
  <c r="O9" i="25"/>
  <c r="H9" i="25"/>
  <c r="J9" i="25" s="1"/>
  <c r="G9" i="25"/>
  <c r="I9" i="25" s="1"/>
  <c r="F9" i="25"/>
  <c r="Y60" i="24"/>
  <c r="Y64" i="24" s="1"/>
  <c r="Y67" i="24" s="1"/>
  <c r="X60" i="24"/>
  <c r="X70" i="24" s="1"/>
  <c r="W60" i="24"/>
  <c r="V60" i="24"/>
  <c r="V70" i="24" s="1"/>
  <c r="R59" i="24"/>
  <c r="AD59" i="24" s="1"/>
  <c r="U58" i="24"/>
  <c r="U68" i="24" s="1"/>
  <c r="T58" i="24"/>
  <c r="T68" i="24" s="1"/>
  <c r="S58" i="24"/>
  <c r="S68" i="24" s="1"/>
  <c r="K60" i="24"/>
  <c r="K70" i="24" s="1"/>
  <c r="J60" i="24"/>
  <c r="J70" i="24" s="1"/>
  <c r="I60" i="24"/>
  <c r="H60" i="24"/>
  <c r="G58" i="24"/>
  <c r="F58" i="24"/>
  <c r="F68" i="24" s="1"/>
  <c r="E58" i="24"/>
  <c r="E62" i="24" s="1"/>
  <c r="E65" i="24" s="1"/>
  <c r="D59" i="24"/>
  <c r="D69" i="24" s="1"/>
  <c r="T101" i="24"/>
  <c r="T100" i="24"/>
  <c r="T99" i="24"/>
  <c r="T98" i="24"/>
  <c r="V97" i="24"/>
  <c r="G93" i="24"/>
  <c r="G94" i="24" s="1"/>
  <c r="K92" i="24"/>
  <c r="K95" i="24" s="1"/>
  <c r="I92" i="24"/>
  <c r="I95" i="24" s="1"/>
  <c r="G92" i="24"/>
  <c r="K91" i="24"/>
  <c r="I91" i="24"/>
  <c r="G91" i="24"/>
  <c r="K90" i="24"/>
  <c r="I90" i="24"/>
  <c r="G90" i="24"/>
  <c r="K89" i="24"/>
  <c r="I89" i="24"/>
  <c r="AF77" i="24"/>
  <c r="AG76" i="24"/>
  <c r="AF74" i="24"/>
  <c r="AG73" i="24"/>
  <c r="AC69" i="24"/>
  <c r="AB69" i="24"/>
  <c r="AA69" i="24"/>
  <c r="Z69" i="24"/>
  <c r="O69" i="24"/>
  <c r="N69" i="24"/>
  <c r="M69" i="24"/>
  <c r="L69" i="24"/>
  <c r="AF67" i="24"/>
  <c r="AG66" i="24"/>
  <c r="D43" i="24"/>
  <c r="AJ42" i="24"/>
  <c r="AI42" i="24"/>
  <c r="X42" i="24"/>
  <c r="AF42" i="24" s="1"/>
  <c r="W42" i="24"/>
  <c r="AA42" i="24" s="1"/>
  <c r="P42" i="24"/>
  <c r="T42" i="24" s="1"/>
  <c r="O42" i="24"/>
  <c r="S42" i="24" s="1"/>
  <c r="H42" i="24"/>
  <c r="L42" i="24" s="1"/>
  <c r="G42" i="24"/>
  <c r="K42" i="24" s="1"/>
  <c r="AJ41" i="24"/>
  <c r="AI41" i="24"/>
  <c r="X41" i="24"/>
  <c r="AF41" i="24" s="1"/>
  <c r="W41" i="24"/>
  <c r="AA41" i="24" s="1"/>
  <c r="P41" i="24"/>
  <c r="T41" i="24" s="1"/>
  <c r="O41" i="24"/>
  <c r="S41" i="24" s="1"/>
  <c r="H41" i="24"/>
  <c r="L41" i="24" s="1"/>
  <c r="G41" i="24"/>
  <c r="K41" i="24" s="1"/>
  <c r="AJ40" i="24"/>
  <c r="AI40" i="24"/>
  <c r="X40" i="24"/>
  <c r="AF40" i="24" s="1"/>
  <c r="W40" i="24"/>
  <c r="AA40" i="24" s="1"/>
  <c r="P40" i="24"/>
  <c r="T40" i="24" s="1"/>
  <c r="O40" i="24"/>
  <c r="S40" i="24" s="1"/>
  <c r="H40" i="24"/>
  <c r="L40" i="24" s="1"/>
  <c r="G40" i="24"/>
  <c r="K40" i="24" s="1"/>
  <c r="AJ39" i="24"/>
  <c r="AI39" i="24"/>
  <c r="X39" i="24"/>
  <c r="AF39" i="24" s="1"/>
  <c r="W39" i="24"/>
  <c r="AA39" i="24" s="1"/>
  <c r="P39" i="24"/>
  <c r="T39" i="24" s="1"/>
  <c r="O39" i="24"/>
  <c r="S39" i="24" s="1"/>
  <c r="H39" i="24"/>
  <c r="L39" i="24" s="1"/>
  <c r="G39" i="24"/>
  <c r="K39" i="24" s="1"/>
  <c r="AJ38" i="24"/>
  <c r="AI38" i="24"/>
  <c r="X38" i="24"/>
  <c r="AF38" i="24" s="1"/>
  <c r="W38" i="24"/>
  <c r="AA38" i="24" s="1"/>
  <c r="P38" i="24"/>
  <c r="T38" i="24" s="1"/>
  <c r="O38" i="24"/>
  <c r="S38" i="24" s="1"/>
  <c r="H38" i="24"/>
  <c r="L38" i="24" s="1"/>
  <c r="G38" i="24"/>
  <c r="K38" i="24" s="1"/>
  <c r="AJ37" i="24"/>
  <c r="AI37" i="24"/>
  <c r="X37" i="24"/>
  <c r="AF37" i="24" s="1"/>
  <c r="W37" i="24"/>
  <c r="AA37" i="24" s="1"/>
  <c r="P37" i="24"/>
  <c r="T37" i="24" s="1"/>
  <c r="O37" i="24"/>
  <c r="S37" i="24" s="1"/>
  <c r="H37" i="24"/>
  <c r="L37" i="24" s="1"/>
  <c r="G37" i="24"/>
  <c r="K37" i="24" s="1"/>
  <c r="AJ36" i="24"/>
  <c r="AI36" i="24"/>
  <c r="X36" i="24"/>
  <c r="AF36" i="24" s="1"/>
  <c r="W36" i="24"/>
  <c r="AA36" i="24" s="1"/>
  <c r="P36" i="24"/>
  <c r="T36" i="24" s="1"/>
  <c r="O36" i="24"/>
  <c r="S36" i="24" s="1"/>
  <c r="H36" i="24"/>
  <c r="L36" i="24" s="1"/>
  <c r="G36" i="24"/>
  <c r="K36" i="24" s="1"/>
  <c r="AJ35" i="24"/>
  <c r="AI35" i="24"/>
  <c r="X35" i="24"/>
  <c r="AF35" i="24" s="1"/>
  <c r="W35" i="24"/>
  <c r="AA35" i="24" s="1"/>
  <c r="P35" i="24"/>
  <c r="T35" i="24" s="1"/>
  <c r="O35" i="24"/>
  <c r="S35" i="24" s="1"/>
  <c r="H35" i="24"/>
  <c r="L35" i="24" s="1"/>
  <c r="G35" i="24"/>
  <c r="K35" i="24" s="1"/>
  <c r="AJ34" i="24"/>
  <c r="AI34" i="24"/>
  <c r="X34" i="24"/>
  <c r="AF34" i="24" s="1"/>
  <c r="W34" i="24"/>
  <c r="AA34" i="24" s="1"/>
  <c r="P34" i="24"/>
  <c r="T34" i="24" s="1"/>
  <c r="O34" i="24"/>
  <c r="S34" i="24" s="1"/>
  <c r="H34" i="24"/>
  <c r="L34" i="24" s="1"/>
  <c r="G34" i="24"/>
  <c r="K34" i="24" s="1"/>
  <c r="AJ33" i="24"/>
  <c r="AI33" i="24"/>
  <c r="X33" i="24"/>
  <c r="AF33" i="24" s="1"/>
  <c r="W33" i="24"/>
  <c r="AA33" i="24" s="1"/>
  <c r="S33" i="24"/>
  <c r="P33" i="24"/>
  <c r="T33" i="24" s="1"/>
  <c r="O33" i="24"/>
  <c r="H33" i="24"/>
  <c r="L33" i="24" s="1"/>
  <c r="G33" i="24"/>
  <c r="K33" i="24" s="1"/>
  <c r="D31" i="24"/>
  <c r="X30" i="24"/>
  <c r="Z30" i="24" s="1"/>
  <c r="W30" i="24"/>
  <c r="Y30" i="24" s="1"/>
  <c r="P30" i="24"/>
  <c r="R30" i="24" s="1"/>
  <c r="O30" i="24"/>
  <c r="Q30" i="24" s="1"/>
  <c r="H30" i="24"/>
  <c r="J30" i="24" s="1"/>
  <c r="G30" i="24"/>
  <c r="I30" i="24" s="1"/>
  <c r="X29" i="24"/>
  <c r="Z29" i="24" s="1"/>
  <c r="W29" i="24"/>
  <c r="Y29" i="24" s="1"/>
  <c r="P29" i="24"/>
  <c r="R29" i="24" s="1"/>
  <c r="O29" i="24"/>
  <c r="Q29" i="24" s="1"/>
  <c r="H29" i="24"/>
  <c r="J29" i="24" s="1"/>
  <c r="G29" i="24"/>
  <c r="I29" i="24" s="1"/>
  <c r="X28" i="24"/>
  <c r="Z28" i="24" s="1"/>
  <c r="W28" i="24"/>
  <c r="Y28" i="24" s="1"/>
  <c r="P28" i="24"/>
  <c r="R28" i="24" s="1"/>
  <c r="O28" i="24"/>
  <c r="Q28" i="24" s="1"/>
  <c r="H28" i="24"/>
  <c r="J28" i="24" s="1"/>
  <c r="G28" i="24"/>
  <c r="I28" i="24" s="1"/>
  <c r="Y27" i="24"/>
  <c r="X27" i="24"/>
  <c r="Z27" i="24" s="1"/>
  <c r="W27" i="24"/>
  <c r="P27" i="24"/>
  <c r="R27" i="24" s="1"/>
  <c r="O27" i="24"/>
  <c r="Q27" i="24" s="1"/>
  <c r="H27" i="24"/>
  <c r="J27" i="24" s="1"/>
  <c r="G27" i="24"/>
  <c r="I27" i="24" s="1"/>
  <c r="X26" i="24"/>
  <c r="Z26" i="24" s="1"/>
  <c r="W26" i="24"/>
  <c r="Y26" i="24" s="1"/>
  <c r="P26" i="24"/>
  <c r="R26" i="24" s="1"/>
  <c r="O26" i="24"/>
  <c r="Q26" i="24" s="1"/>
  <c r="H26" i="24"/>
  <c r="J26" i="24" s="1"/>
  <c r="G26" i="24"/>
  <c r="I26" i="24" s="1"/>
  <c r="X25" i="24"/>
  <c r="Z25" i="24" s="1"/>
  <c r="W25" i="24"/>
  <c r="Y25" i="24" s="1"/>
  <c r="P25" i="24"/>
  <c r="R25" i="24" s="1"/>
  <c r="O25" i="24"/>
  <c r="Q25" i="24" s="1"/>
  <c r="H25" i="24"/>
  <c r="J25" i="24" s="1"/>
  <c r="G25" i="24"/>
  <c r="I25" i="24" s="1"/>
  <c r="X24" i="24"/>
  <c r="Z24" i="24" s="1"/>
  <c r="W24" i="24"/>
  <c r="Y24" i="24" s="1"/>
  <c r="P24" i="24"/>
  <c r="R24" i="24" s="1"/>
  <c r="O24" i="24"/>
  <c r="Q24" i="24" s="1"/>
  <c r="H24" i="24"/>
  <c r="J24" i="24" s="1"/>
  <c r="G24" i="24"/>
  <c r="I24" i="24" s="1"/>
  <c r="X23" i="24"/>
  <c r="Z23" i="24" s="1"/>
  <c r="W23" i="24"/>
  <c r="Y23" i="24" s="1"/>
  <c r="P23" i="24"/>
  <c r="R23" i="24" s="1"/>
  <c r="O23" i="24"/>
  <c r="Q23" i="24" s="1"/>
  <c r="H23" i="24"/>
  <c r="J23" i="24" s="1"/>
  <c r="G23" i="24"/>
  <c r="I23" i="24" s="1"/>
  <c r="X22" i="24"/>
  <c r="Z22" i="24" s="1"/>
  <c r="W22" i="24"/>
  <c r="Y22" i="24" s="1"/>
  <c r="P22" i="24"/>
  <c r="R22" i="24" s="1"/>
  <c r="O22" i="24"/>
  <c r="Q22" i="24" s="1"/>
  <c r="H22" i="24"/>
  <c r="J22" i="24" s="1"/>
  <c r="G22" i="24"/>
  <c r="I22" i="24" s="1"/>
  <c r="X21" i="24"/>
  <c r="W21" i="24"/>
  <c r="Y21" i="24" s="1"/>
  <c r="P21" i="24"/>
  <c r="O21" i="24"/>
  <c r="H21" i="24"/>
  <c r="G21" i="24"/>
  <c r="D19" i="24"/>
  <c r="AF18" i="24"/>
  <c r="AE18" i="24"/>
  <c r="AG18" i="24" s="1"/>
  <c r="X18" i="24"/>
  <c r="W18" i="24"/>
  <c r="Y18" i="24" s="1"/>
  <c r="P18" i="24"/>
  <c r="O18" i="24"/>
  <c r="Q18" i="24" s="1"/>
  <c r="H18" i="24"/>
  <c r="J18" i="24" s="1"/>
  <c r="G18" i="24"/>
  <c r="F18" i="24"/>
  <c r="AI18" i="24" s="1"/>
  <c r="AF17" i="24"/>
  <c r="AH17" i="24" s="1"/>
  <c r="AE17" i="24"/>
  <c r="X17" i="24"/>
  <c r="W17" i="24"/>
  <c r="P17" i="24"/>
  <c r="R17" i="24" s="1"/>
  <c r="O17" i="24"/>
  <c r="Q17" i="24" s="1"/>
  <c r="H17" i="24"/>
  <c r="G17" i="24"/>
  <c r="I17" i="24" s="1"/>
  <c r="F17" i="24"/>
  <c r="AF16" i="24"/>
  <c r="AH16" i="24" s="1"/>
  <c r="AE16" i="24"/>
  <c r="AG16" i="24" s="1"/>
  <c r="X16" i="24"/>
  <c r="Z16" i="24" s="1"/>
  <c r="W16" i="24"/>
  <c r="Y16" i="24" s="1"/>
  <c r="P16" i="24"/>
  <c r="O16" i="24"/>
  <c r="H16" i="24"/>
  <c r="G16" i="24"/>
  <c r="I16" i="24" s="1"/>
  <c r="F16" i="24"/>
  <c r="AF15" i="24"/>
  <c r="AH15" i="24" s="1"/>
  <c r="AE15" i="24"/>
  <c r="AG15" i="24" s="1"/>
  <c r="X15" i="24"/>
  <c r="Z15" i="24" s="1"/>
  <c r="W15" i="24"/>
  <c r="Y15" i="24" s="1"/>
  <c r="P15" i="24"/>
  <c r="O15" i="24"/>
  <c r="Q15" i="24" s="1"/>
  <c r="H15" i="24"/>
  <c r="J15" i="24" s="1"/>
  <c r="G15" i="24"/>
  <c r="F15" i="24"/>
  <c r="AF14" i="24"/>
  <c r="AH14" i="24" s="1"/>
  <c r="AE14" i="24"/>
  <c r="AG14" i="24" s="1"/>
  <c r="X14" i="24"/>
  <c r="Z14" i="24" s="1"/>
  <c r="W14" i="24"/>
  <c r="Y14" i="24" s="1"/>
  <c r="P14" i="24"/>
  <c r="R14" i="24" s="1"/>
  <c r="O14" i="24"/>
  <c r="Q14" i="24" s="1"/>
  <c r="H14" i="24"/>
  <c r="G14" i="24"/>
  <c r="I14" i="24" s="1"/>
  <c r="F14" i="24"/>
  <c r="AF13" i="24"/>
  <c r="AH13" i="24" s="1"/>
  <c r="AE13" i="24"/>
  <c r="AG13" i="24" s="1"/>
  <c r="X13" i="24"/>
  <c r="Z13" i="24" s="1"/>
  <c r="W13" i="24"/>
  <c r="Y13" i="24" s="1"/>
  <c r="P13" i="24"/>
  <c r="R13" i="24" s="1"/>
  <c r="O13" i="24"/>
  <c r="Q13" i="24" s="1"/>
  <c r="H13" i="24"/>
  <c r="J13" i="24" s="1"/>
  <c r="G13" i="24"/>
  <c r="I13" i="24" s="1"/>
  <c r="F13" i="24"/>
  <c r="AF12" i="24"/>
  <c r="AH12" i="24" s="1"/>
  <c r="AE12" i="24"/>
  <c r="X12" i="24"/>
  <c r="Z12" i="24" s="1"/>
  <c r="W12" i="24"/>
  <c r="Y12" i="24" s="1"/>
  <c r="Q12" i="24"/>
  <c r="P12" i="24"/>
  <c r="R12" i="24" s="1"/>
  <c r="O12" i="24"/>
  <c r="H12" i="24"/>
  <c r="J12" i="24" s="1"/>
  <c r="G12" i="24"/>
  <c r="I12" i="24" s="1"/>
  <c r="F12" i="24"/>
  <c r="AF11" i="24"/>
  <c r="AH11" i="24" s="1"/>
  <c r="AE11" i="24"/>
  <c r="AG11" i="24" s="1"/>
  <c r="X11" i="24"/>
  <c r="Z11" i="24" s="1"/>
  <c r="W11" i="24"/>
  <c r="P11" i="24"/>
  <c r="O11" i="24"/>
  <c r="Q11" i="24" s="1"/>
  <c r="H11" i="24"/>
  <c r="J11" i="24" s="1"/>
  <c r="G11" i="24"/>
  <c r="I11" i="24" s="1"/>
  <c r="F11" i="24"/>
  <c r="AF10" i="24"/>
  <c r="AH10" i="24" s="1"/>
  <c r="AE10" i="24"/>
  <c r="X10" i="24"/>
  <c r="Z10" i="24" s="1"/>
  <c r="W10" i="24"/>
  <c r="Y10" i="24" s="1"/>
  <c r="P10" i="24"/>
  <c r="R10" i="24" s="1"/>
  <c r="O10" i="24"/>
  <c r="H10" i="24"/>
  <c r="G10" i="24"/>
  <c r="I10" i="24" s="1"/>
  <c r="F10" i="24"/>
  <c r="S10" i="24" s="1"/>
  <c r="AF9" i="24"/>
  <c r="AE9" i="24"/>
  <c r="AG9" i="24" s="1"/>
  <c r="X9" i="24"/>
  <c r="Z9" i="24" s="1"/>
  <c r="W9" i="24"/>
  <c r="P9" i="24"/>
  <c r="O9" i="24"/>
  <c r="Q9" i="24" s="1"/>
  <c r="H9" i="24"/>
  <c r="J9" i="24" s="1"/>
  <c r="G9" i="24"/>
  <c r="F9" i="24"/>
  <c r="L11" i="25" l="1"/>
  <c r="AI14" i="25"/>
  <c r="AB15" i="25"/>
  <c r="L16" i="25"/>
  <c r="V100" i="24"/>
  <c r="AB10" i="25"/>
  <c r="P31" i="25"/>
  <c r="V98" i="25"/>
  <c r="G95" i="25"/>
  <c r="AE19" i="25"/>
  <c r="T15" i="25"/>
  <c r="AI14" i="24"/>
  <c r="T9" i="25"/>
  <c r="S16" i="25"/>
  <c r="AI18" i="25"/>
  <c r="AI10" i="24"/>
  <c r="AB38" i="24"/>
  <c r="G95" i="24"/>
  <c r="R9" i="25"/>
  <c r="L14" i="25"/>
  <c r="R15" i="25"/>
  <c r="AG18" i="25"/>
  <c r="R21" i="25"/>
  <c r="R31" i="25" s="1"/>
  <c r="AE38" i="25"/>
  <c r="AJ13" i="24"/>
  <c r="L17" i="24"/>
  <c r="O31" i="24"/>
  <c r="R76" i="24" s="1"/>
  <c r="AE38" i="24"/>
  <c r="V64" i="24"/>
  <c r="V67" i="24" s="1"/>
  <c r="AI10" i="25"/>
  <c r="L12" i="25"/>
  <c r="L15" i="25"/>
  <c r="K16" i="25"/>
  <c r="AJ16" i="25"/>
  <c r="W31" i="25"/>
  <c r="AE36" i="25"/>
  <c r="V100" i="25"/>
  <c r="O31" i="25"/>
  <c r="AI17" i="24"/>
  <c r="AB18" i="24"/>
  <c r="S9" i="25"/>
  <c r="AJ17" i="25"/>
  <c r="H31" i="25"/>
  <c r="I94" i="25"/>
  <c r="W77" i="25"/>
  <c r="E68" i="24"/>
  <c r="I31" i="25"/>
  <c r="J31" i="25"/>
  <c r="S14" i="24"/>
  <c r="AJ43" i="24"/>
  <c r="K11" i="25"/>
  <c r="T11" i="25"/>
  <c r="AA12" i="25"/>
  <c r="L13" i="25"/>
  <c r="J14" i="25"/>
  <c r="Z15" i="25"/>
  <c r="Z19" i="25" s="1"/>
  <c r="Z44" i="25" s="1"/>
  <c r="AA18" i="25"/>
  <c r="T43" i="25"/>
  <c r="S11" i="25"/>
  <c r="J17" i="24"/>
  <c r="Q21" i="24"/>
  <c r="Q31" i="24" s="1"/>
  <c r="K18" i="24"/>
  <c r="AJ18" i="24"/>
  <c r="AB39" i="24"/>
  <c r="V98" i="24"/>
  <c r="J13" i="25"/>
  <c r="AG14" i="25"/>
  <c r="T16" i="25"/>
  <c r="AH16" i="25"/>
  <c r="K18" i="25"/>
  <c r="X31" i="25"/>
  <c r="G31" i="25"/>
  <c r="AE35" i="25"/>
  <c r="AE37" i="25"/>
  <c r="U68" i="25"/>
  <c r="AB36" i="24"/>
  <c r="I11" i="25"/>
  <c r="I19" i="25" s="1"/>
  <c r="AB11" i="25"/>
  <c r="K12" i="25"/>
  <c r="Y12" i="25"/>
  <c r="Q16" i="25"/>
  <c r="L18" i="25"/>
  <c r="Y21" i="25"/>
  <c r="Y31" i="25" s="1"/>
  <c r="O76" i="25" s="1"/>
  <c r="Q22" i="25"/>
  <c r="Q31" i="25" s="1"/>
  <c r="W43" i="25"/>
  <c r="V70" i="25"/>
  <c r="AI43" i="24"/>
  <c r="AB13" i="25"/>
  <c r="T18" i="25"/>
  <c r="L10" i="24"/>
  <c r="T43" i="24"/>
  <c r="AB12" i="24"/>
  <c r="AB37" i="24"/>
  <c r="T14" i="25"/>
  <c r="S15" i="25"/>
  <c r="R16" i="25"/>
  <c r="AB17" i="25"/>
  <c r="I18" i="25"/>
  <c r="Z21" i="25"/>
  <c r="Z31" i="25" s="1"/>
  <c r="AE41" i="25"/>
  <c r="I93" i="25"/>
  <c r="AJ43" i="25"/>
  <c r="AE37" i="24"/>
  <c r="K93" i="24"/>
  <c r="S10" i="25"/>
  <c r="Z11" i="25"/>
  <c r="S12" i="25"/>
  <c r="AJ12" i="25"/>
  <c r="AA14" i="25"/>
  <c r="K15" i="25"/>
  <c r="AA16" i="25"/>
  <c r="L17" i="25"/>
  <c r="J18" i="25"/>
  <c r="AA33" i="25"/>
  <c r="AA43" i="25" s="1"/>
  <c r="AF41" i="25"/>
  <c r="K93" i="25"/>
  <c r="AF19" i="25"/>
  <c r="K15" i="24"/>
  <c r="AE39" i="24"/>
  <c r="T15" i="24"/>
  <c r="G31" i="24"/>
  <c r="L12" i="24"/>
  <c r="AI12" i="24"/>
  <c r="L14" i="24"/>
  <c r="H31" i="24"/>
  <c r="AJ9" i="24"/>
  <c r="I21" i="24"/>
  <c r="K94" i="24"/>
  <c r="T10" i="25"/>
  <c r="T12" i="25"/>
  <c r="AH12" i="25"/>
  <c r="AH19" i="25" s="1"/>
  <c r="AH44" i="25" s="1"/>
  <c r="K14" i="25"/>
  <c r="G43" i="25"/>
  <c r="AI16" i="25"/>
  <c r="G19" i="25"/>
  <c r="K9" i="25"/>
  <c r="Q9" i="25"/>
  <c r="W19" i="25"/>
  <c r="AA9" i="25"/>
  <c r="AG9" i="25"/>
  <c r="AG19" i="25" s="1"/>
  <c r="J10" i="25"/>
  <c r="AJ11" i="25"/>
  <c r="AB12" i="25"/>
  <c r="S13" i="25"/>
  <c r="T13" i="25"/>
  <c r="AA13" i="25"/>
  <c r="S14" i="25"/>
  <c r="Y14" i="25"/>
  <c r="AJ15" i="25"/>
  <c r="AB16" i="25"/>
  <c r="S17" i="25"/>
  <c r="T17" i="25"/>
  <c r="AA17" i="25"/>
  <c r="S18" i="25"/>
  <c r="Y18" i="25"/>
  <c r="O43" i="25"/>
  <c r="X43" i="25"/>
  <c r="AB33" i="25"/>
  <c r="AI43" i="25"/>
  <c r="P43" i="25"/>
  <c r="L9" i="25"/>
  <c r="K10" i="25"/>
  <c r="AA10" i="25"/>
  <c r="O19" i="25"/>
  <c r="AI9" i="25"/>
  <c r="K13" i="25"/>
  <c r="AI13" i="25"/>
  <c r="K17" i="25"/>
  <c r="AI17" i="25"/>
  <c r="P19" i="25"/>
  <c r="X19" i="25"/>
  <c r="L33" i="25"/>
  <c r="L43" i="25" s="1"/>
  <c r="H43" i="25"/>
  <c r="S43" i="25"/>
  <c r="AB40" i="25"/>
  <c r="AE40" i="25"/>
  <c r="AF40" i="25"/>
  <c r="S75" i="25"/>
  <c r="R76" i="25"/>
  <c r="AA76" i="25"/>
  <c r="AB9" i="25"/>
  <c r="AI12" i="25"/>
  <c r="H19" i="25"/>
  <c r="AJ9" i="25"/>
  <c r="AJ10" i="25"/>
  <c r="AA11" i="25"/>
  <c r="AI11" i="25"/>
  <c r="AB14" i="25"/>
  <c r="AJ14" i="25"/>
  <c r="AA15" i="25"/>
  <c r="AI15" i="25"/>
  <c r="AB18" i="25"/>
  <c r="AJ18" i="25"/>
  <c r="K33" i="25"/>
  <c r="K43" i="25" s="1"/>
  <c r="AF33" i="25"/>
  <c r="N76" i="25"/>
  <c r="AB76" i="25"/>
  <c r="AF34" i="25"/>
  <c r="AF35" i="25"/>
  <c r="AF36" i="25"/>
  <c r="AF37" i="25"/>
  <c r="G68" i="25"/>
  <c r="V67" i="25"/>
  <c r="G62" i="25"/>
  <c r="G65" i="25" s="1"/>
  <c r="M76" i="25"/>
  <c r="AF38" i="25"/>
  <c r="AE39" i="25"/>
  <c r="P58" i="25"/>
  <c r="Q58" i="25" s="1"/>
  <c r="T68" i="25"/>
  <c r="AD68" i="25" s="1"/>
  <c r="T75" i="25"/>
  <c r="X77" i="25"/>
  <c r="D63" i="25"/>
  <c r="D69" i="25"/>
  <c r="AC76" i="25"/>
  <c r="V102" i="25"/>
  <c r="AB42" i="25"/>
  <c r="AF42" i="25"/>
  <c r="AE42" i="25"/>
  <c r="Q60" i="25"/>
  <c r="Y70" i="25"/>
  <c r="Y77" i="25"/>
  <c r="H64" i="25"/>
  <c r="L76" i="25"/>
  <c r="Z76" i="25"/>
  <c r="H70" i="25"/>
  <c r="AD58" i="25"/>
  <c r="AE58" i="25" s="1"/>
  <c r="E62" i="25"/>
  <c r="R63" i="25"/>
  <c r="J64" i="25"/>
  <c r="J67" i="25" s="1"/>
  <c r="W64" i="25"/>
  <c r="W67" i="25" s="1"/>
  <c r="R69" i="25"/>
  <c r="X70" i="25"/>
  <c r="K95" i="25"/>
  <c r="F62" i="25"/>
  <c r="F65" i="25" s="1"/>
  <c r="S62" i="25"/>
  <c r="K64" i="25"/>
  <c r="K67" i="25" s="1"/>
  <c r="X64" i="25"/>
  <c r="X67" i="25" s="1"/>
  <c r="K70" i="25"/>
  <c r="U75" i="25"/>
  <c r="V77" i="25"/>
  <c r="AE60" i="25"/>
  <c r="I64" i="25"/>
  <c r="I67" i="25" s="1"/>
  <c r="F68" i="25"/>
  <c r="X64" i="24"/>
  <c r="X67" i="24" s="1"/>
  <c r="S62" i="24"/>
  <c r="S65" i="24" s="1"/>
  <c r="P58" i="24"/>
  <c r="P59" i="24"/>
  <c r="F62" i="24"/>
  <c r="F65" i="24" s="1"/>
  <c r="L43" i="24"/>
  <c r="Y31" i="24"/>
  <c r="AA11" i="24"/>
  <c r="AJ11" i="24"/>
  <c r="S16" i="24"/>
  <c r="AA18" i="24"/>
  <c r="P31" i="24"/>
  <c r="X77" i="24" s="1"/>
  <c r="AE33" i="24"/>
  <c r="AE34" i="24"/>
  <c r="AE35" i="24"/>
  <c r="AB40" i="24"/>
  <c r="AE41" i="24"/>
  <c r="AE42" i="24"/>
  <c r="H43" i="24"/>
  <c r="T16" i="24"/>
  <c r="AE40" i="24"/>
  <c r="P43" i="24"/>
  <c r="L76" i="24"/>
  <c r="T11" i="24"/>
  <c r="Y11" i="24"/>
  <c r="S12" i="24"/>
  <c r="AJ12" i="24"/>
  <c r="AG17" i="24"/>
  <c r="W31" i="24"/>
  <c r="AF43" i="24"/>
  <c r="X43" i="24"/>
  <c r="W77" i="24"/>
  <c r="J10" i="24"/>
  <c r="K11" i="24"/>
  <c r="J14" i="24"/>
  <c r="R15" i="24"/>
  <c r="Q16" i="24"/>
  <c r="AI16" i="24"/>
  <c r="AB17" i="24"/>
  <c r="L18" i="24"/>
  <c r="T18" i="24"/>
  <c r="I31" i="24"/>
  <c r="S43" i="24"/>
  <c r="AB10" i="24"/>
  <c r="R11" i="24"/>
  <c r="T12" i="24"/>
  <c r="AG12" i="24"/>
  <c r="AB14" i="24"/>
  <c r="I15" i="24"/>
  <c r="AA15" i="24"/>
  <c r="AJ15" i="24"/>
  <c r="R16" i="24"/>
  <c r="AJ16" i="24"/>
  <c r="Z17" i="24"/>
  <c r="AJ17" i="24"/>
  <c r="I18" i="24"/>
  <c r="S18" i="24"/>
  <c r="Z18" i="24"/>
  <c r="X31" i="24"/>
  <c r="AB33" i="24"/>
  <c r="AB34" i="24"/>
  <c r="AB35" i="24"/>
  <c r="AE36" i="24"/>
  <c r="AB41" i="24"/>
  <c r="AB42" i="24"/>
  <c r="K9" i="24"/>
  <c r="AA9" i="24"/>
  <c r="G19" i="24"/>
  <c r="I9" i="24"/>
  <c r="S13" i="24"/>
  <c r="AI13" i="24"/>
  <c r="T14" i="24"/>
  <c r="AJ14" i="24"/>
  <c r="J16" i="24"/>
  <c r="L16" i="24"/>
  <c r="H19" i="24"/>
  <c r="T9" i="24"/>
  <c r="S9" i="24"/>
  <c r="W19" i="24"/>
  <c r="Y9" i="24"/>
  <c r="AI9" i="24"/>
  <c r="T10" i="24"/>
  <c r="AJ10" i="24"/>
  <c r="AA16" i="24"/>
  <c r="T17" i="24"/>
  <c r="L9" i="24"/>
  <c r="R9" i="24"/>
  <c r="P19" i="24"/>
  <c r="AB9" i="24"/>
  <c r="AF19" i="24"/>
  <c r="AH9" i="24"/>
  <c r="K10" i="24"/>
  <c r="O19" i="24"/>
  <c r="Q10" i="24"/>
  <c r="AA10" i="24"/>
  <c r="AE19" i="24"/>
  <c r="AG10" i="24"/>
  <c r="L11" i="24"/>
  <c r="S11" i="24"/>
  <c r="AB11" i="24"/>
  <c r="AI11" i="24"/>
  <c r="K12" i="24"/>
  <c r="AA12" i="24"/>
  <c r="L13" i="24"/>
  <c r="AB13" i="24"/>
  <c r="K14" i="24"/>
  <c r="AA14" i="24"/>
  <c r="L15" i="24"/>
  <c r="S15" i="24"/>
  <c r="AB15" i="24"/>
  <c r="AI15" i="24"/>
  <c r="K16" i="24"/>
  <c r="S17" i="24"/>
  <c r="AA17" i="24"/>
  <c r="O76" i="24"/>
  <c r="K13" i="24"/>
  <c r="T13" i="24"/>
  <c r="AA13" i="24"/>
  <c r="X19" i="24"/>
  <c r="X44" i="24" s="1"/>
  <c r="K43" i="24"/>
  <c r="AA43" i="24"/>
  <c r="AA76" i="24" s="1"/>
  <c r="R21" i="24"/>
  <c r="R31" i="24" s="1"/>
  <c r="Z21" i="24"/>
  <c r="Z31" i="24" s="1"/>
  <c r="G43" i="24"/>
  <c r="W43" i="24"/>
  <c r="Q60" i="24"/>
  <c r="Y70" i="24"/>
  <c r="H64" i="24"/>
  <c r="N76" i="24"/>
  <c r="H70" i="24"/>
  <c r="W70" i="24"/>
  <c r="M76" i="24"/>
  <c r="AB16" i="24"/>
  <c r="K17" i="24"/>
  <c r="J21" i="24"/>
  <c r="J31" i="24" s="1"/>
  <c r="O43" i="24"/>
  <c r="AD58" i="24"/>
  <c r="AE58" i="24" s="1"/>
  <c r="Y17" i="24"/>
  <c r="R18" i="24"/>
  <c r="AH18" i="24"/>
  <c r="AE60" i="24"/>
  <c r="D63" i="24"/>
  <c r="I64" i="24"/>
  <c r="I67" i="24" s="1"/>
  <c r="W64" i="24"/>
  <c r="G68" i="24"/>
  <c r="I70" i="24"/>
  <c r="V102" i="24"/>
  <c r="T62" i="24"/>
  <c r="J64" i="24"/>
  <c r="J67" i="24" s="1"/>
  <c r="AD68" i="24"/>
  <c r="G62" i="24"/>
  <c r="G65" i="24" s="1"/>
  <c r="U62" i="24"/>
  <c r="U65" i="24" s="1"/>
  <c r="R63" i="24"/>
  <c r="R69" i="24"/>
  <c r="AC76" i="24"/>
  <c r="K64" i="24"/>
  <c r="K67" i="24" s="1"/>
  <c r="I93" i="24"/>
  <c r="I94" i="24"/>
  <c r="I77" i="25" l="1"/>
  <c r="R19" i="25"/>
  <c r="R44" i="25" s="1"/>
  <c r="Z76" i="24"/>
  <c r="Q19" i="24"/>
  <c r="Q44" i="24" s="1"/>
  <c r="AG19" i="24"/>
  <c r="J19" i="24"/>
  <c r="H77" i="25"/>
  <c r="S75" i="24"/>
  <c r="AD75" i="24" s="1"/>
  <c r="U75" i="24"/>
  <c r="T75" i="24"/>
  <c r="P68" i="25"/>
  <c r="Q19" i="25"/>
  <c r="Z19" i="24"/>
  <c r="Z44" i="24" s="1"/>
  <c r="K77" i="25"/>
  <c r="AG44" i="24"/>
  <c r="AE43" i="24"/>
  <c r="AF44" i="24" s="1"/>
  <c r="Y19" i="25"/>
  <c r="Y44" i="25" s="1"/>
  <c r="S19" i="25"/>
  <c r="S44" i="25" s="1"/>
  <c r="P68" i="24"/>
  <c r="E75" i="25"/>
  <c r="D76" i="25"/>
  <c r="P76" i="25" s="1"/>
  <c r="D76" i="24"/>
  <c r="P76" i="24" s="1"/>
  <c r="F75" i="24"/>
  <c r="E75" i="24"/>
  <c r="J19" i="25"/>
  <c r="AJ19" i="24"/>
  <c r="AJ44" i="24" s="1"/>
  <c r="X44" i="25"/>
  <c r="G75" i="25"/>
  <c r="P44" i="25"/>
  <c r="W44" i="25"/>
  <c r="J77" i="25"/>
  <c r="Q77" i="25" s="1"/>
  <c r="AE43" i="25"/>
  <c r="AF44" i="25" s="1"/>
  <c r="L19" i="25"/>
  <c r="V78" i="25" s="1"/>
  <c r="T19" i="25"/>
  <c r="T44" i="25" s="1"/>
  <c r="Q44" i="25"/>
  <c r="AE44" i="25"/>
  <c r="H78" i="25"/>
  <c r="I80" i="25" s="1"/>
  <c r="H71" i="25"/>
  <c r="J44" i="25"/>
  <c r="N73" i="25"/>
  <c r="I74" i="25"/>
  <c r="AD69" i="25"/>
  <c r="P62" i="25"/>
  <c r="E65" i="25"/>
  <c r="AE67" i="25"/>
  <c r="AJ19" i="25"/>
  <c r="AJ44" i="25" s="1"/>
  <c r="D71" i="25"/>
  <c r="G72" i="25" s="1"/>
  <c r="I44" i="25"/>
  <c r="D78" i="25"/>
  <c r="G79" i="25" s="1"/>
  <c r="K80" i="25"/>
  <c r="K74" i="25"/>
  <c r="F75" i="25"/>
  <c r="P69" i="25"/>
  <c r="AF43" i="25"/>
  <c r="AG44" i="25" s="1"/>
  <c r="AI19" i="25"/>
  <c r="AI44" i="25" s="1"/>
  <c r="K19" i="25"/>
  <c r="AE77" i="25"/>
  <c r="S65" i="25"/>
  <c r="AD62" i="25"/>
  <c r="J80" i="25"/>
  <c r="J74" i="25"/>
  <c r="P63" i="25"/>
  <c r="D66" i="25"/>
  <c r="AD76" i="25"/>
  <c r="O44" i="25"/>
  <c r="B45" i="25" s="1"/>
  <c r="H86" i="25" s="1"/>
  <c r="V86" i="25" s="1"/>
  <c r="AA19" i="25"/>
  <c r="AD63" i="25"/>
  <c r="R66" i="25"/>
  <c r="H67" i="25"/>
  <c r="Q64" i="25"/>
  <c r="AE64" i="25"/>
  <c r="AB19" i="25"/>
  <c r="AD75" i="25"/>
  <c r="AE75" i="25" s="1"/>
  <c r="AB43" i="25"/>
  <c r="AD69" i="24"/>
  <c r="Q58" i="24"/>
  <c r="K77" i="24"/>
  <c r="AB76" i="24"/>
  <c r="AD76" i="24" s="1"/>
  <c r="V77" i="24"/>
  <c r="H77" i="24"/>
  <c r="Y77" i="24"/>
  <c r="AE44" i="24"/>
  <c r="P44" i="24"/>
  <c r="I19" i="24"/>
  <c r="D71" i="24" s="1"/>
  <c r="I77" i="24"/>
  <c r="AB43" i="24"/>
  <c r="P62" i="24"/>
  <c r="G75" i="24"/>
  <c r="AA19" i="24"/>
  <c r="I74" i="24"/>
  <c r="P63" i="24"/>
  <c r="D66" i="24"/>
  <c r="J77" i="24"/>
  <c r="AD63" i="24"/>
  <c r="R66" i="24"/>
  <c r="P69" i="24"/>
  <c r="W44" i="24"/>
  <c r="W67" i="24"/>
  <c r="AE64" i="24"/>
  <c r="Q64" i="24"/>
  <c r="H67" i="24"/>
  <c r="AH19" i="24"/>
  <c r="AH44" i="24" s="1"/>
  <c r="R19" i="24"/>
  <c r="R44" i="24" s="1"/>
  <c r="S19" i="24"/>
  <c r="S44" i="24" s="1"/>
  <c r="K19" i="24"/>
  <c r="P65" i="24"/>
  <c r="L19" i="24"/>
  <c r="AI19" i="24"/>
  <c r="AI44" i="24" s="1"/>
  <c r="T19" i="24"/>
  <c r="T44" i="24" s="1"/>
  <c r="I44" i="24"/>
  <c r="T65" i="24"/>
  <c r="AD62" i="24"/>
  <c r="O44" i="24"/>
  <c r="AB19" i="24"/>
  <c r="Y19" i="24"/>
  <c r="H78" i="24"/>
  <c r="K80" i="24" s="1"/>
  <c r="J44" i="24"/>
  <c r="H71" i="24"/>
  <c r="AB44" i="25" l="1"/>
  <c r="L44" i="25"/>
  <c r="O73" i="25"/>
  <c r="K74" i="24"/>
  <c r="M73" i="25"/>
  <c r="J74" i="24"/>
  <c r="L73" i="25"/>
  <c r="Q62" i="25"/>
  <c r="AE77" i="24"/>
  <c r="P75" i="24"/>
  <c r="Q75" i="24" s="1"/>
  <c r="Y80" i="25"/>
  <c r="V80" i="25"/>
  <c r="X80" i="25"/>
  <c r="F72" i="25"/>
  <c r="AG77" i="25"/>
  <c r="P75" i="25"/>
  <c r="AF75" i="25" s="1"/>
  <c r="AE62" i="24"/>
  <c r="W74" i="25"/>
  <c r="H74" i="25"/>
  <c r="Q74" i="25" s="1"/>
  <c r="H80" i="25"/>
  <c r="P80" i="25" s="1"/>
  <c r="Q67" i="25"/>
  <c r="AG67" i="25" s="1"/>
  <c r="F79" i="25"/>
  <c r="E72" i="25"/>
  <c r="P65" i="25"/>
  <c r="E79" i="25"/>
  <c r="X74" i="25"/>
  <c r="AD66" i="25"/>
  <c r="AA44" i="25"/>
  <c r="AA73" i="25"/>
  <c r="AC73" i="25"/>
  <c r="Z73" i="25"/>
  <c r="AB73" i="25"/>
  <c r="R71" i="25"/>
  <c r="R73" i="25" s="1"/>
  <c r="K44" i="25"/>
  <c r="R78" i="25"/>
  <c r="R79" i="25" s="1"/>
  <c r="AF76" i="25"/>
  <c r="D79" i="25"/>
  <c r="P66" i="25"/>
  <c r="D73" i="25"/>
  <c r="AE62" i="25"/>
  <c r="W80" i="25"/>
  <c r="V74" i="25"/>
  <c r="S79" i="25"/>
  <c r="S72" i="25"/>
  <c r="AD65" i="25"/>
  <c r="U72" i="25"/>
  <c r="T72" i="25"/>
  <c r="Y74" i="25"/>
  <c r="AE75" i="24"/>
  <c r="B45" i="24"/>
  <c r="H86" i="24" s="1"/>
  <c r="V86" i="24" s="1"/>
  <c r="D78" i="24"/>
  <c r="E79" i="24" s="1"/>
  <c r="G72" i="24"/>
  <c r="AF76" i="24"/>
  <c r="Q77" i="24"/>
  <c r="AB44" i="24"/>
  <c r="X74" i="24"/>
  <c r="V74" i="24"/>
  <c r="J80" i="24"/>
  <c r="F72" i="24"/>
  <c r="E72" i="24"/>
  <c r="S72" i="24"/>
  <c r="R78" i="24"/>
  <c r="T79" i="24" s="1"/>
  <c r="R71" i="24"/>
  <c r="R73" i="24" s="1"/>
  <c r="K44" i="24"/>
  <c r="H80" i="24"/>
  <c r="H74" i="24"/>
  <c r="Q67" i="24"/>
  <c r="W74" i="24"/>
  <c r="AE67" i="24"/>
  <c r="AA73" i="24"/>
  <c r="AA44" i="24"/>
  <c r="AB73" i="24"/>
  <c r="AC73" i="24"/>
  <c r="Z73" i="24"/>
  <c r="Y74" i="24"/>
  <c r="P66" i="24"/>
  <c r="D73" i="24"/>
  <c r="I80" i="24"/>
  <c r="U72" i="24"/>
  <c r="AD66" i="24"/>
  <c r="Q62" i="24"/>
  <c r="Y44" i="24"/>
  <c r="O73" i="24"/>
  <c r="M73" i="24"/>
  <c r="N73" i="24"/>
  <c r="L73" i="24"/>
  <c r="T72" i="24"/>
  <c r="AD65" i="24"/>
  <c r="V78" i="24"/>
  <c r="W80" i="24" s="1"/>
  <c r="L44" i="24"/>
  <c r="AF75" i="24" l="1"/>
  <c r="Q74" i="24"/>
  <c r="AP73" i="25"/>
  <c r="M91" i="25" s="1"/>
  <c r="T91" i="25" s="1"/>
  <c r="AD80" i="25"/>
  <c r="AQ79" i="25" s="1"/>
  <c r="AF66" i="25"/>
  <c r="AE65" i="25"/>
  <c r="P72" i="25"/>
  <c r="AP70" i="25" s="1"/>
  <c r="Q75" i="25"/>
  <c r="AG75" i="25" s="1"/>
  <c r="AG77" i="24"/>
  <c r="AQ73" i="25"/>
  <c r="M95" i="25" s="1"/>
  <c r="T95" i="25" s="1"/>
  <c r="P73" i="25"/>
  <c r="AP71" i="25"/>
  <c r="T79" i="25"/>
  <c r="U79" i="25"/>
  <c r="AD73" i="25"/>
  <c r="AQ71" i="25"/>
  <c r="M93" i="25" s="1"/>
  <c r="T93" i="25" s="1"/>
  <c r="AE74" i="25"/>
  <c r="AQ72" i="25" s="1"/>
  <c r="M94" i="25" s="1"/>
  <c r="T94" i="25" s="1"/>
  <c r="Q65" i="25"/>
  <c r="AF65" i="25"/>
  <c r="P79" i="25"/>
  <c r="AD72" i="25"/>
  <c r="AP79" i="25"/>
  <c r="AP72" i="25"/>
  <c r="AG75" i="24"/>
  <c r="F79" i="24"/>
  <c r="D79" i="24"/>
  <c r="G79" i="24"/>
  <c r="P72" i="24"/>
  <c r="AP70" i="24" s="1"/>
  <c r="AE65" i="24"/>
  <c r="AP71" i="24"/>
  <c r="P73" i="24"/>
  <c r="AF65" i="24"/>
  <c r="AP72" i="24"/>
  <c r="S79" i="24"/>
  <c r="U79" i="24"/>
  <c r="AD73" i="24"/>
  <c r="AQ71" i="24"/>
  <c r="M93" i="24" s="1"/>
  <c r="T93" i="24" s="1"/>
  <c r="P80" i="24"/>
  <c r="AD72" i="24"/>
  <c r="AE74" i="24"/>
  <c r="AQ72" i="24" s="1"/>
  <c r="M94" i="24" s="1"/>
  <c r="T94" i="24" s="1"/>
  <c r="AF66" i="24"/>
  <c r="Y80" i="24"/>
  <c r="V80" i="24"/>
  <c r="X80" i="24"/>
  <c r="AP73" i="24"/>
  <c r="R79" i="24"/>
  <c r="Q65" i="24"/>
  <c r="AQ73" i="24"/>
  <c r="M95" i="24" s="1"/>
  <c r="T95" i="24" s="1"/>
  <c r="AG67" i="24"/>
  <c r="AR79" i="25" l="1"/>
  <c r="AF80" i="25"/>
  <c r="AD79" i="25"/>
  <c r="AQ78" i="25" s="1"/>
  <c r="AQ80" i="25" s="1"/>
  <c r="AG65" i="25"/>
  <c r="AF72" i="25"/>
  <c r="Q72" i="25"/>
  <c r="P79" i="24"/>
  <c r="AP78" i="24" s="1"/>
  <c r="AR73" i="25"/>
  <c r="AG74" i="25"/>
  <c r="AQ70" i="25"/>
  <c r="AE72" i="25"/>
  <c r="AF79" i="25"/>
  <c r="AP78" i="25"/>
  <c r="AR71" i="25"/>
  <c r="M89" i="25"/>
  <c r="T89" i="25" s="1"/>
  <c r="M90" i="25"/>
  <c r="T90" i="25" s="1"/>
  <c r="AR72" i="25"/>
  <c r="AP74" i="25"/>
  <c r="AR70" i="25"/>
  <c r="M88" i="25"/>
  <c r="T88" i="25" s="1"/>
  <c r="AF73" i="25"/>
  <c r="Q72" i="24"/>
  <c r="M88" i="24"/>
  <c r="T88" i="24" s="1"/>
  <c r="AP74" i="24"/>
  <c r="M91" i="24"/>
  <c r="T91" i="24" s="1"/>
  <c r="AR73" i="24"/>
  <c r="AQ70" i="24"/>
  <c r="AE72" i="24"/>
  <c r="AG74" i="24"/>
  <c r="AG65" i="24"/>
  <c r="AD80" i="24"/>
  <c r="AQ79" i="24" s="1"/>
  <c r="AF72" i="24"/>
  <c r="AP79" i="24"/>
  <c r="AD79" i="24"/>
  <c r="AQ78" i="24" s="1"/>
  <c r="AF73" i="24"/>
  <c r="M90" i="24"/>
  <c r="T90" i="24" s="1"/>
  <c r="AR72" i="24"/>
  <c r="M89" i="24"/>
  <c r="T89" i="24" s="1"/>
  <c r="AR71" i="24"/>
  <c r="AG72" i="25" l="1"/>
  <c r="V87" i="25"/>
  <c r="AR74" i="25"/>
  <c r="M92" i="25"/>
  <c r="T92" i="25" s="1"/>
  <c r="V92" i="25" s="1"/>
  <c r="AQ74" i="25"/>
  <c r="AP80" i="25"/>
  <c r="AR78" i="25"/>
  <c r="AR80" i="25" s="1"/>
  <c r="AG72" i="24"/>
  <c r="AQ80" i="24"/>
  <c r="M92" i="24"/>
  <c r="T92" i="24" s="1"/>
  <c r="V92" i="24" s="1"/>
  <c r="AQ74" i="24"/>
  <c r="AR79" i="24"/>
  <c r="V87" i="24"/>
  <c r="AR78" i="24"/>
  <c r="AP80" i="24"/>
  <c r="AF80" i="24"/>
  <c r="AF79" i="24"/>
  <c r="AR70" i="24"/>
  <c r="AR74" i="24" s="1"/>
  <c r="V96" i="25" l="1"/>
  <c r="AR80" i="24"/>
  <c r="V96" i="24"/>
  <c r="U88" i="22" l="1"/>
  <c r="S88" i="22"/>
  <c r="Q88" i="22"/>
  <c r="O88" i="22"/>
  <c r="T87" i="22"/>
  <c r="R87" i="22"/>
  <c r="P87" i="22"/>
  <c r="N87" i="22"/>
  <c r="U48" i="22"/>
  <c r="S48" i="22"/>
  <c r="Q48" i="22"/>
  <c r="O48" i="22"/>
  <c r="K48" i="22"/>
  <c r="G48" i="22"/>
  <c r="T47" i="22"/>
  <c r="R47" i="22"/>
  <c r="P47" i="22"/>
  <c r="N47" i="22"/>
  <c r="K47" i="22"/>
  <c r="G47" i="22"/>
  <c r="U46" i="22"/>
  <c r="S46" i="22"/>
  <c r="Q46" i="22"/>
  <c r="O46" i="22"/>
  <c r="K46" i="22"/>
  <c r="G46" i="22"/>
  <c r="T45" i="22"/>
  <c r="R45" i="22"/>
  <c r="P45" i="22"/>
  <c r="N45" i="22"/>
  <c r="K45" i="22"/>
  <c r="G45" i="22"/>
  <c r="U44" i="22"/>
  <c r="S44" i="22"/>
  <c r="Q44" i="22"/>
  <c r="O44" i="22"/>
  <c r="K44" i="22"/>
  <c r="G44" i="22"/>
  <c r="T43" i="22"/>
  <c r="R43" i="22"/>
  <c r="P43" i="22"/>
  <c r="N43" i="22"/>
  <c r="K43" i="22"/>
  <c r="L43" i="22" s="1"/>
  <c r="G43" i="22"/>
  <c r="U42" i="22"/>
  <c r="S42" i="22"/>
  <c r="Q42" i="22"/>
  <c r="O42" i="22"/>
  <c r="K42" i="22"/>
  <c r="G42" i="22"/>
  <c r="T41" i="22"/>
  <c r="R41" i="22"/>
  <c r="P41" i="22"/>
  <c r="N41" i="22"/>
  <c r="K41" i="22"/>
  <c r="G41" i="22"/>
  <c r="U40" i="22"/>
  <c r="S40" i="22"/>
  <c r="Q40" i="22"/>
  <c r="O40" i="22"/>
  <c r="K40" i="22"/>
  <c r="G40" i="22"/>
  <c r="T39" i="22"/>
  <c r="R39" i="22"/>
  <c r="P39" i="22"/>
  <c r="N39" i="22"/>
  <c r="K39" i="22"/>
  <c r="L39" i="22" s="1"/>
  <c r="G39" i="22"/>
  <c r="U38" i="22"/>
  <c r="S38" i="22"/>
  <c r="Q38" i="22"/>
  <c r="O38" i="22"/>
  <c r="K38" i="22"/>
  <c r="G38" i="22"/>
  <c r="T37" i="22"/>
  <c r="R37" i="22"/>
  <c r="P37" i="22"/>
  <c r="N37" i="22"/>
  <c r="K37" i="22"/>
  <c r="G37" i="22"/>
  <c r="U36" i="22"/>
  <c r="S36" i="22"/>
  <c r="Q36" i="22"/>
  <c r="O36" i="22"/>
  <c r="K36" i="22"/>
  <c r="G36" i="22"/>
  <c r="T35" i="22"/>
  <c r="R35" i="22"/>
  <c r="P35" i="22"/>
  <c r="N35" i="22"/>
  <c r="K35" i="22"/>
  <c r="L35" i="22" s="1"/>
  <c r="G35" i="22"/>
  <c r="U34" i="22"/>
  <c r="S34" i="22"/>
  <c r="Q34" i="22"/>
  <c r="O34" i="22"/>
  <c r="K34" i="22"/>
  <c r="G34" i="22"/>
  <c r="T33" i="22"/>
  <c r="R33" i="22"/>
  <c r="P33" i="22"/>
  <c r="N33" i="22"/>
  <c r="K33" i="22"/>
  <c r="L33" i="22" s="1"/>
  <c r="G33" i="22"/>
  <c r="U32" i="22"/>
  <c r="S32" i="22"/>
  <c r="Q32" i="22"/>
  <c r="O32" i="22"/>
  <c r="K32" i="22"/>
  <c r="G32" i="22"/>
  <c r="T31" i="22"/>
  <c r="R31" i="22"/>
  <c r="P31" i="22"/>
  <c r="N31" i="22"/>
  <c r="K31" i="22"/>
  <c r="L31" i="22" s="1"/>
  <c r="G31" i="22"/>
  <c r="U30" i="22"/>
  <c r="S30" i="22"/>
  <c r="Q30" i="22"/>
  <c r="O30" i="22"/>
  <c r="K30" i="22"/>
  <c r="G30" i="22"/>
  <c r="T29" i="22"/>
  <c r="R29" i="22"/>
  <c r="P29" i="22"/>
  <c r="N29" i="22"/>
  <c r="K29" i="22"/>
  <c r="L29" i="22" s="1"/>
  <c r="G29" i="22"/>
  <c r="U28" i="22"/>
  <c r="S28" i="22"/>
  <c r="Q28" i="22"/>
  <c r="O28" i="22"/>
  <c r="K28" i="22"/>
  <c r="G28" i="22"/>
  <c r="T27" i="22"/>
  <c r="R27" i="22"/>
  <c r="P27" i="22"/>
  <c r="N27" i="22"/>
  <c r="K27" i="22"/>
  <c r="L27" i="22" s="1"/>
  <c r="G27" i="22"/>
  <c r="U26" i="22"/>
  <c r="S26" i="22"/>
  <c r="Q26" i="22"/>
  <c r="O26" i="22"/>
  <c r="K26" i="22"/>
  <c r="G26" i="22"/>
  <c r="T25" i="22"/>
  <c r="R25" i="22"/>
  <c r="P25" i="22"/>
  <c r="N25" i="22"/>
  <c r="K25" i="22"/>
  <c r="G25" i="22"/>
  <c r="U24" i="22"/>
  <c r="S24" i="22"/>
  <c r="Q24" i="22"/>
  <c r="O24" i="22"/>
  <c r="K24" i="22"/>
  <c r="G24" i="22"/>
  <c r="T23" i="22"/>
  <c r="R23" i="22"/>
  <c r="P23" i="22"/>
  <c r="N23" i="22"/>
  <c r="K23" i="22"/>
  <c r="L23" i="22" s="1"/>
  <c r="G23" i="22"/>
  <c r="U22" i="22"/>
  <c r="S22" i="22"/>
  <c r="Q22" i="22"/>
  <c r="O22" i="22"/>
  <c r="K22" i="22"/>
  <c r="G22" i="22"/>
  <c r="T21" i="22"/>
  <c r="R21" i="22"/>
  <c r="P21" i="22"/>
  <c r="N21" i="22"/>
  <c r="K21" i="22"/>
  <c r="G21" i="22"/>
  <c r="U20" i="22"/>
  <c r="S20" i="22"/>
  <c r="Q20" i="22"/>
  <c r="O20" i="22"/>
  <c r="K20" i="22"/>
  <c r="G20" i="22"/>
  <c r="T19" i="22"/>
  <c r="R19" i="22"/>
  <c r="P19" i="22"/>
  <c r="N19" i="22"/>
  <c r="K19" i="22"/>
  <c r="G19" i="22"/>
  <c r="U18" i="22"/>
  <c r="S18" i="22"/>
  <c r="Q18" i="22"/>
  <c r="O18" i="22"/>
  <c r="K18" i="22"/>
  <c r="G18" i="22"/>
  <c r="T17" i="22"/>
  <c r="R17" i="22"/>
  <c r="P17" i="22"/>
  <c r="N17" i="22"/>
  <c r="K17" i="22"/>
  <c r="G17" i="22"/>
  <c r="U16" i="22"/>
  <c r="S16" i="22"/>
  <c r="Q16" i="22"/>
  <c r="O16" i="22"/>
  <c r="K16" i="22"/>
  <c r="G16" i="22"/>
  <c r="T15" i="22"/>
  <c r="R15" i="22"/>
  <c r="P15" i="22"/>
  <c r="N15" i="22"/>
  <c r="K15" i="22"/>
  <c r="L15" i="22" s="1"/>
  <c r="G15" i="22"/>
  <c r="U14" i="22"/>
  <c r="S14" i="22"/>
  <c r="Q14" i="22"/>
  <c r="O14" i="22"/>
  <c r="K14" i="22"/>
  <c r="G14" i="22"/>
  <c r="T13" i="22"/>
  <c r="R13" i="22"/>
  <c r="P13" i="22"/>
  <c r="N13" i="22"/>
  <c r="K13" i="22"/>
  <c r="G13" i="22"/>
  <c r="U12" i="22"/>
  <c r="S12" i="22"/>
  <c r="Q12" i="22"/>
  <c r="O12" i="22"/>
  <c r="K12" i="22"/>
  <c r="G12" i="22"/>
  <c r="T11" i="22"/>
  <c r="R11" i="22"/>
  <c r="P11" i="22"/>
  <c r="N11" i="22"/>
  <c r="K11" i="22"/>
  <c r="L11" i="22" s="1"/>
  <c r="G11" i="22"/>
  <c r="A11" i="22"/>
  <c r="A13" i="22" s="1"/>
  <c r="A15" i="22" s="1"/>
  <c r="A17" i="22" s="1"/>
  <c r="A19" i="22" s="1"/>
  <c r="A21" i="22" s="1"/>
  <c r="A23" i="22" s="1"/>
  <c r="A25" i="22" s="1"/>
  <c r="A27" i="22" s="1"/>
  <c r="A29" i="22" s="1"/>
  <c r="A31" i="22" s="1"/>
  <c r="A33" i="22" s="1"/>
  <c r="A35" i="22" s="1"/>
  <c r="A37" i="22" s="1"/>
  <c r="A39" i="22" s="1"/>
  <c r="A41" i="22" s="1"/>
  <c r="A43" i="22" s="1"/>
  <c r="A45" i="22" s="1"/>
  <c r="A47" i="22" s="1"/>
  <c r="A49" i="22" s="1"/>
  <c r="A51" i="22" s="1"/>
  <c r="A53" i="22" s="1"/>
  <c r="A55" i="22" s="1"/>
  <c r="A57" i="22" s="1"/>
  <c r="U10" i="22"/>
  <c r="S10" i="22"/>
  <c r="Q10" i="22"/>
  <c r="O10" i="22"/>
  <c r="K10" i="22"/>
  <c r="G10" i="22"/>
  <c r="T9" i="22"/>
  <c r="R9" i="22"/>
  <c r="P9" i="22"/>
  <c r="N9" i="22"/>
  <c r="K9" i="22"/>
  <c r="G9" i="22"/>
  <c r="L47" i="22" l="1"/>
  <c r="L13" i="22"/>
  <c r="L17" i="22"/>
  <c r="L25" i="22"/>
  <c r="U90" i="22"/>
  <c r="L19" i="22"/>
  <c r="L41" i="22"/>
  <c r="L45" i="22"/>
  <c r="T89" i="22"/>
  <c r="P89" i="22"/>
  <c r="Q90" i="22"/>
  <c r="O90" i="22"/>
  <c r="L9" i="22"/>
  <c r="L21" i="22"/>
  <c r="L37" i="22"/>
  <c r="R89" i="22"/>
  <c r="N89" i="22"/>
  <c r="S90" i="22"/>
  <c r="L34" i="6" l="1"/>
  <c r="L36" i="6"/>
  <c r="L38" i="6"/>
  <c r="L40" i="6"/>
  <c r="L42" i="6"/>
  <c r="L44" i="6"/>
  <c r="L46" i="6"/>
  <c r="L48" i="6"/>
  <c r="T43" i="6" l="1"/>
  <c r="W43" i="6" s="1"/>
  <c r="V45" i="6"/>
  <c r="T45" i="6"/>
  <c r="W45" i="6" s="1"/>
  <c r="Q45" i="6"/>
  <c r="O45" i="6"/>
  <c r="R45" i="6" s="1"/>
  <c r="V43" i="6"/>
  <c r="Q43" i="6"/>
  <c r="Q35" i="6"/>
  <c r="O43" i="6"/>
  <c r="R43" i="6" s="1"/>
  <c r="V42" i="6"/>
  <c r="Q42" i="6"/>
  <c r="L10" i="6" l="1"/>
  <c r="Q10" i="6"/>
  <c r="O11" i="6"/>
  <c r="O10" i="6"/>
  <c r="AO40" i="14"/>
  <c r="AP40" i="14"/>
  <c r="AQ40" i="14"/>
  <c r="AR40" i="14"/>
  <c r="AH39" i="13"/>
  <c r="AH40" i="14" s="1"/>
  <c r="AI39" i="13"/>
  <c r="AI40" i="14" s="1"/>
  <c r="AJ39" i="13"/>
  <c r="AJ40" i="14" s="1"/>
  <c r="G7" i="14" s="1"/>
  <c r="AK39" i="13"/>
  <c r="AK40" i="14" s="1"/>
  <c r="G8" i="14" s="1"/>
  <c r="AL39" i="13"/>
  <c r="AL40" i="14" s="1"/>
  <c r="AM39" i="13"/>
  <c r="AM40" i="14" s="1"/>
  <c r="AN39" i="13"/>
  <c r="AN40" i="14" s="1"/>
  <c r="G6" i="14" l="1"/>
  <c r="Q15" i="6" l="1"/>
  <c r="Q16" i="6"/>
  <c r="Q17" i="6"/>
  <c r="Q18" i="6"/>
  <c r="Q19" i="6"/>
  <c r="Q20" i="6"/>
  <c r="Q21" i="6"/>
  <c r="Q22" i="6"/>
  <c r="Q23" i="6"/>
  <c r="Q24" i="6"/>
  <c r="Q25" i="6"/>
  <c r="Q26" i="6"/>
  <c r="Q27" i="6"/>
  <c r="Q28" i="6"/>
  <c r="Q29" i="6"/>
  <c r="Q30" i="6"/>
  <c r="Q31" i="6"/>
  <c r="Q32" i="6"/>
  <c r="Q33" i="6"/>
  <c r="Q34" i="6"/>
  <c r="Q36" i="6"/>
  <c r="Q37" i="6"/>
  <c r="Q38" i="6"/>
  <c r="Q39" i="6"/>
  <c r="Q40" i="6"/>
  <c r="Q41" i="6"/>
  <c r="Q44" i="6"/>
  <c r="Q46" i="6"/>
  <c r="Q47" i="6"/>
  <c r="Q48" i="6"/>
  <c r="Q49" i="6"/>
  <c r="Q14" i="6"/>
  <c r="Q11" i="6"/>
  <c r="Q12" i="6"/>
  <c r="O16" i="6"/>
  <c r="R16" i="6" s="1"/>
  <c r="O17" i="6"/>
  <c r="R17" i="6" s="1"/>
  <c r="O18" i="6"/>
  <c r="R18" i="6" s="1"/>
  <c r="O19" i="6"/>
  <c r="R19" i="6" s="1"/>
  <c r="O20" i="6"/>
  <c r="R20" i="6" s="1"/>
  <c r="O21" i="6"/>
  <c r="R21" i="6" s="1"/>
  <c r="O22" i="6"/>
  <c r="R22" i="6" s="1"/>
  <c r="O23" i="6"/>
  <c r="R23" i="6" s="1"/>
  <c r="O24" i="6"/>
  <c r="R24" i="6" s="1"/>
  <c r="O25" i="6"/>
  <c r="R25" i="6" s="1"/>
  <c r="O26" i="6"/>
  <c r="R26" i="6" s="1"/>
  <c r="O27" i="6"/>
  <c r="R27" i="6" s="1"/>
  <c r="O28" i="6"/>
  <c r="R28" i="6" s="1"/>
  <c r="O29" i="6"/>
  <c r="R29" i="6" s="1"/>
  <c r="O30" i="6"/>
  <c r="R30" i="6" s="1"/>
  <c r="O31" i="6"/>
  <c r="R31" i="6" s="1"/>
  <c r="O32" i="6"/>
  <c r="R32" i="6" s="1"/>
  <c r="O33" i="6"/>
  <c r="R33" i="6" s="1"/>
  <c r="O34" i="6"/>
  <c r="R34" i="6" s="1"/>
  <c r="O35" i="6"/>
  <c r="R35" i="6" s="1"/>
  <c r="O36" i="6"/>
  <c r="R36" i="6" s="1"/>
  <c r="O37" i="6"/>
  <c r="R37" i="6" s="1"/>
  <c r="O38" i="6"/>
  <c r="R38" i="6" s="1"/>
  <c r="O39" i="6"/>
  <c r="R39" i="6" s="1"/>
  <c r="O40" i="6"/>
  <c r="R40" i="6" s="1"/>
  <c r="O41" i="6"/>
  <c r="R41" i="6" s="1"/>
  <c r="O42" i="6"/>
  <c r="R42" i="6" s="1"/>
  <c r="O44" i="6"/>
  <c r="R44" i="6" s="1"/>
  <c r="O46" i="6"/>
  <c r="R46" i="6" s="1"/>
  <c r="O47" i="6"/>
  <c r="R47" i="6" s="1"/>
  <c r="O48" i="6"/>
  <c r="R48" i="6" s="1"/>
  <c r="O49" i="6"/>
  <c r="R49" i="6" s="1"/>
  <c r="O13" i="6"/>
  <c r="R13" i="6" s="1"/>
  <c r="O14" i="6"/>
  <c r="R14" i="6" s="1"/>
  <c r="O12" i="6"/>
  <c r="R11" i="6"/>
  <c r="R10" i="6"/>
  <c r="L16" i="6"/>
  <c r="L18" i="6"/>
  <c r="L20" i="6"/>
  <c r="L22" i="6"/>
  <c r="L24" i="6"/>
  <c r="L26" i="6"/>
  <c r="L28" i="6"/>
  <c r="L30" i="6"/>
  <c r="L32" i="6"/>
  <c r="L14" i="6"/>
  <c r="L12" i="6"/>
  <c r="A12" i="6"/>
  <c r="A14" i="6" s="1"/>
  <c r="A16" i="6" s="1"/>
  <c r="A18" i="6" s="1"/>
  <c r="A20" i="6" s="1"/>
  <c r="A22" i="6" s="1"/>
  <c r="A24" i="6" s="1"/>
  <c r="A26" i="6" s="1"/>
  <c r="A28" i="6" s="1"/>
  <c r="A30" i="6" s="1"/>
  <c r="A32" i="6" s="1"/>
  <c r="A34" i="6" s="1"/>
  <c r="A36" i="6" s="1"/>
  <c r="A38" i="6" s="1"/>
  <c r="A40" i="6" s="1"/>
  <c r="A42" i="6" s="1"/>
  <c r="A44" i="6" s="1"/>
  <c r="A46" i="6" s="1"/>
  <c r="A48" i="6" s="1"/>
  <c r="A50" i="6" s="1"/>
  <c r="A52" i="6" s="1"/>
  <c r="A54" i="6" s="1"/>
  <c r="A56" i="6" s="1"/>
  <c r="A58" i="6" s="1"/>
  <c r="V47" i="6"/>
  <c r="T47" i="6"/>
  <c r="W47" i="6" s="1"/>
  <c r="V46" i="6"/>
  <c r="T46" i="6"/>
  <c r="W46" i="6" s="1"/>
  <c r="V44" i="6"/>
  <c r="T44" i="6"/>
  <c r="W44" i="6" s="1"/>
  <c r="T42" i="6"/>
  <c r="W42" i="6" s="1"/>
  <c r="V41" i="6"/>
  <c r="T41" i="6"/>
  <c r="W41" i="6" s="1"/>
  <c r="V40" i="6"/>
  <c r="T40" i="6"/>
  <c r="W40" i="6" s="1"/>
  <c r="T49" i="6"/>
  <c r="W49" i="6" s="1"/>
  <c r="V49" i="6"/>
  <c r="T10" i="6"/>
  <c r="W10" i="6" s="1"/>
  <c r="V10" i="6"/>
  <c r="T11" i="6"/>
  <c r="W11" i="6" s="1"/>
  <c r="V11" i="6"/>
  <c r="R12" i="6"/>
  <c r="T12" i="6"/>
  <c r="W12" i="6" s="1"/>
  <c r="V12" i="6"/>
  <c r="Q13" i="6"/>
  <c r="T13" i="6"/>
  <c r="W13" i="6" s="1"/>
  <c r="V13" i="6"/>
  <c r="T14" i="6"/>
  <c r="W14" i="6" s="1"/>
  <c r="V14" i="6"/>
  <c r="O15" i="6"/>
  <c r="R15" i="6" s="1"/>
  <c r="T15" i="6"/>
  <c r="W15" i="6" s="1"/>
  <c r="V15" i="6"/>
  <c r="T16" i="6"/>
  <c r="W16" i="6" s="1"/>
  <c r="V16" i="6"/>
  <c r="T17" i="6"/>
  <c r="W17" i="6" s="1"/>
  <c r="V17" i="6"/>
  <c r="T18" i="6"/>
  <c r="W18" i="6" s="1"/>
  <c r="V18" i="6"/>
  <c r="T19" i="6"/>
  <c r="W19" i="6" s="1"/>
  <c r="V19" i="6"/>
  <c r="T20" i="6"/>
  <c r="W20" i="6" s="1"/>
  <c r="V20" i="6"/>
  <c r="T21" i="6"/>
  <c r="W21" i="6" s="1"/>
  <c r="V21" i="6"/>
  <c r="T22" i="6"/>
  <c r="W22" i="6" s="1"/>
  <c r="V22" i="6"/>
  <c r="T23" i="6"/>
  <c r="W23" i="6" s="1"/>
  <c r="V23" i="6"/>
  <c r="T24" i="6"/>
  <c r="W24" i="6" s="1"/>
  <c r="V24" i="6"/>
  <c r="T25" i="6"/>
  <c r="W25" i="6" s="1"/>
  <c r="V25" i="6"/>
  <c r="T26" i="6"/>
  <c r="W26" i="6" s="1"/>
  <c r="V26" i="6"/>
  <c r="T27" i="6"/>
  <c r="W27" i="6" s="1"/>
  <c r="V27" i="6"/>
  <c r="T28" i="6"/>
  <c r="W28" i="6" s="1"/>
  <c r="V28" i="6"/>
  <c r="T29" i="6"/>
  <c r="W29" i="6" s="1"/>
  <c r="V29" i="6"/>
  <c r="T30" i="6"/>
  <c r="W30" i="6" s="1"/>
  <c r="V30" i="6"/>
  <c r="T31" i="6"/>
  <c r="W31" i="6" s="1"/>
  <c r="V31" i="6"/>
  <c r="T32" i="6"/>
  <c r="W32" i="6" s="1"/>
  <c r="V32" i="6"/>
  <c r="T33" i="6"/>
  <c r="W33" i="6" s="1"/>
  <c r="V33" i="6"/>
  <c r="T34" i="6"/>
  <c r="W34" i="6" s="1"/>
  <c r="V34" i="6"/>
  <c r="T35" i="6"/>
  <c r="W35" i="6" s="1"/>
  <c r="V35" i="6"/>
  <c r="T36" i="6"/>
  <c r="W36" i="6" s="1"/>
  <c r="V36" i="6"/>
  <c r="T37" i="6"/>
  <c r="W37" i="6" s="1"/>
  <c r="V37" i="6"/>
  <c r="T38" i="6"/>
  <c r="W38" i="6" s="1"/>
  <c r="V38" i="6"/>
  <c r="T39" i="6"/>
  <c r="W39" i="6" s="1"/>
  <c r="V39" i="6"/>
  <c r="T48" i="6"/>
  <c r="W48" i="6" s="1"/>
  <c r="V48" i="6"/>
</calcChain>
</file>

<file path=xl/sharedStrings.xml><?xml version="1.0" encoding="utf-8"?>
<sst xmlns="http://schemas.openxmlformats.org/spreadsheetml/2006/main" count="1376" uniqueCount="445">
  <si>
    <t>●損益計画書</t>
    <rPh sb="1" eb="3">
      <t>ソンエキ</t>
    </rPh>
    <rPh sb="3" eb="6">
      <t>ケイカクショ</t>
    </rPh>
    <phoneticPr fontId="4"/>
  </si>
  <si>
    <t>■損益計画書</t>
    <rPh sb="1" eb="3">
      <t>ソンエキ</t>
    </rPh>
    <rPh sb="3" eb="6">
      <t>ケイカクショ</t>
    </rPh>
    <phoneticPr fontId="4"/>
  </si>
  <si>
    <t>１年目</t>
    <rPh sb="1" eb="3">
      <t>ネンメ</t>
    </rPh>
    <phoneticPr fontId="4"/>
  </si>
  <si>
    <t>２年目</t>
    <rPh sb="1" eb="3">
      <t>ネンメ</t>
    </rPh>
    <phoneticPr fontId="4"/>
  </si>
  <si>
    <t>３年目</t>
    <rPh sb="1" eb="3">
      <t>ネンメ</t>
    </rPh>
    <phoneticPr fontId="4"/>
  </si>
  <si>
    <t>４年目</t>
    <rPh sb="1" eb="3">
      <t>ネンメ</t>
    </rPh>
    <phoneticPr fontId="4"/>
  </si>
  <si>
    <t>５年目</t>
    <rPh sb="1" eb="3">
      <t>ネンメ</t>
    </rPh>
    <phoneticPr fontId="4"/>
  </si>
  <si>
    <t>６年目</t>
    <rPh sb="1" eb="3">
      <t>ネンメ</t>
    </rPh>
    <phoneticPr fontId="4"/>
  </si>
  <si>
    <t>７年目</t>
    <rPh sb="1" eb="3">
      <t>ネンメ</t>
    </rPh>
    <phoneticPr fontId="4"/>
  </si>
  <si>
    <t>８年目</t>
    <rPh sb="1" eb="3">
      <t>ネンメ</t>
    </rPh>
    <phoneticPr fontId="4"/>
  </si>
  <si>
    <t>９年目</t>
    <rPh sb="1" eb="3">
      <t>ネンメ</t>
    </rPh>
    <phoneticPr fontId="4"/>
  </si>
  <si>
    <t>１０年目</t>
    <rPh sb="2" eb="4">
      <t>ネンメ</t>
    </rPh>
    <phoneticPr fontId="4"/>
  </si>
  <si>
    <t>１１年目</t>
    <rPh sb="2" eb="4">
      <t>ネンメ</t>
    </rPh>
    <phoneticPr fontId="4"/>
  </si>
  <si>
    <t>１２年目</t>
    <rPh sb="2" eb="4">
      <t>ネンメ</t>
    </rPh>
    <phoneticPr fontId="4"/>
  </si>
  <si>
    <t>１３年目</t>
    <rPh sb="2" eb="4">
      <t>ネンメ</t>
    </rPh>
    <phoneticPr fontId="4"/>
  </si>
  <si>
    <t>（単位：円）</t>
    <rPh sb="1" eb="3">
      <t>タンイ</t>
    </rPh>
    <rPh sb="4" eb="5">
      <t>エン</t>
    </rPh>
    <phoneticPr fontId="4"/>
  </si>
  <si>
    <t>合計</t>
    <rPh sb="0" eb="2">
      <t>ゴウケイ</t>
    </rPh>
    <phoneticPr fontId="4"/>
  </si>
  <si>
    <t xml:space="preserve"> 科目</t>
    <rPh sb="1" eb="3">
      <t>カモク</t>
    </rPh>
    <phoneticPr fontId="4"/>
  </si>
  <si>
    <t>収入計</t>
    <rPh sb="0" eb="2">
      <t>シュウニュウ</t>
    </rPh>
    <rPh sb="2" eb="3">
      <t>ケイ</t>
    </rPh>
    <phoneticPr fontId="4"/>
  </si>
  <si>
    <t>サービス対価</t>
    <rPh sb="4" eb="6">
      <t>タイカ</t>
    </rPh>
    <phoneticPr fontId="4"/>
  </si>
  <si>
    <t>　うち、設計・施工等のサービス対価一括支払分</t>
    <rPh sb="4" eb="6">
      <t>セッケイ</t>
    </rPh>
    <rPh sb="7" eb="9">
      <t>セコウ</t>
    </rPh>
    <rPh sb="9" eb="10">
      <t>トウ</t>
    </rPh>
    <rPh sb="15" eb="17">
      <t>タイカ</t>
    </rPh>
    <rPh sb="17" eb="19">
      <t>イッカツ</t>
    </rPh>
    <rPh sb="19" eb="21">
      <t>シハラ</t>
    </rPh>
    <rPh sb="21" eb="22">
      <t>ブン</t>
    </rPh>
    <phoneticPr fontId="4"/>
  </si>
  <si>
    <t>　うち、設計・施工等のサービス対価割賦払分</t>
    <rPh sb="4" eb="6">
      <t>セッケイ</t>
    </rPh>
    <rPh sb="7" eb="9">
      <t>セコウ</t>
    </rPh>
    <rPh sb="9" eb="10">
      <t>トウ</t>
    </rPh>
    <rPh sb="15" eb="17">
      <t>タイカ</t>
    </rPh>
    <rPh sb="17" eb="19">
      <t>カップ</t>
    </rPh>
    <rPh sb="19" eb="20">
      <t>バラ</t>
    </rPh>
    <rPh sb="20" eb="21">
      <t>ブン</t>
    </rPh>
    <phoneticPr fontId="4"/>
  </si>
  <si>
    <t>　　（上記中の割賦金利）</t>
    <rPh sb="3" eb="5">
      <t>ジョウキ</t>
    </rPh>
    <rPh sb="5" eb="6">
      <t>チュウ</t>
    </rPh>
    <rPh sb="7" eb="9">
      <t>カップ</t>
    </rPh>
    <rPh sb="9" eb="11">
      <t>キンリ</t>
    </rPh>
    <phoneticPr fontId="4"/>
  </si>
  <si>
    <t>　うち、維持管理のサービス対価</t>
    <rPh sb="4" eb="6">
      <t>イジ</t>
    </rPh>
    <rPh sb="6" eb="8">
      <t>カンリ</t>
    </rPh>
    <rPh sb="13" eb="15">
      <t>タイカ</t>
    </rPh>
    <phoneticPr fontId="4"/>
  </si>
  <si>
    <t>その他</t>
    <rPh sb="2" eb="3">
      <t>タ</t>
    </rPh>
    <phoneticPr fontId="4"/>
  </si>
  <si>
    <t>支出計</t>
    <rPh sb="0" eb="2">
      <t>シシュツ</t>
    </rPh>
    <rPh sb="2" eb="3">
      <t>ケイ</t>
    </rPh>
    <phoneticPr fontId="4"/>
  </si>
  <si>
    <t>業務経費（原価）</t>
    <rPh sb="0" eb="2">
      <t>ギョウム</t>
    </rPh>
    <rPh sb="2" eb="4">
      <t>ケイヒ</t>
    </rPh>
    <rPh sb="5" eb="7">
      <t>ゲンカ</t>
    </rPh>
    <phoneticPr fontId="4"/>
  </si>
  <si>
    <t>公租公課</t>
    <rPh sb="0" eb="2">
      <t>コウソ</t>
    </rPh>
    <rPh sb="2" eb="4">
      <t>コウカ</t>
    </rPh>
    <phoneticPr fontId="4"/>
  </si>
  <si>
    <t>支払利息</t>
    <rPh sb="0" eb="2">
      <t>シハライ</t>
    </rPh>
    <rPh sb="2" eb="4">
      <t>リソク</t>
    </rPh>
    <phoneticPr fontId="4"/>
  </si>
  <si>
    <t>その他</t>
    <rPh sb="0" eb="3">
      <t>ソノタ</t>
    </rPh>
    <phoneticPr fontId="4"/>
  </si>
  <si>
    <t>税引前当期損益</t>
    <rPh sb="0" eb="1">
      <t>ゼイ</t>
    </rPh>
    <rPh sb="1" eb="2">
      <t>ヒ</t>
    </rPh>
    <rPh sb="2" eb="3">
      <t>マエ</t>
    </rPh>
    <rPh sb="3" eb="5">
      <t>トウキ</t>
    </rPh>
    <rPh sb="5" eb="7">
      <t>ソンエキ</t>
    </rPh>
    <phoneticPr fontId="4"/>
  </si>
  <si>
    <t>法人税等</t>
    <rPh sb="0" eb="3">
      <t>ホウジンゼイ</t>
    </rPh>
    <rPh sb="3" eb="4">
      <t>トウ</t>
    </rPh>
    <phoneticPr fontId="4"/>
  </si>
  <si>
    <t>税引後当期損益</t>
    <rPh sb="0" eb="1">
      <t>ゼイ</t>
    </rPh>
    <rPh sb="1" eb="2">
      <t>ヒ</t>
    </rPh>
    <rPh sb="2" eb="3">
      <t>ゴ</t>
    </rPh>
    <rPh sb="3" eb="5">
      <t>トウキ</t>
    </rPh>
    <rPh sb="5" eb="7">
      <t>ソンエキ</t>
    </rPh>
    <phoneticPr fontId="4"/>
  </si>
  <si>
    <t>■キャッシュフロー計算書</t>
    <rPh sb="9" eb="12">
      <t>ケイサンショ</t>
    </rPh>
    <phoneticPr fontId="4"/>
  </si>
  <si>
    <t>科目</t>
    <rPh sb="0" eb="2">
      <t>カモク</t>
    </rPh>
    <phoneticPr fontId="4"/>
  </si>
  <si>
    <t>キャッシュインフロー計</t>
    <rPh sb="10" eb="11">
      <t>ケイ</t>
    </rPh>
    <phoneticPr fontId="4"/>
  </si>
  <si>
    <t>税引後利益</t>
    <rPh sb="0" eb="2">
      <t>ゼイビキ</t>
    </rPh>
    <rPh sb="2" eb="3">
      <t>ゴ</t>
    </rPh>
    <rPh sb="3" eb="5">
      <t>リエキ</t>
    </rPh>
    <phoneticPr fontId="4"/>
  </si>
  <si>
    <t>資本金</t>
    <rPh sb="0" eb="3">
      <t>シホンキン</t>
    </rPh>
    <phoneticPr fontId="4"/>
  </si>
  <si>
    <t>借入金</t>
    <rPh sb="0" eb="2">
      <t>カリイレ</t>
    </rPh>
    <rPh sb="2" eb="3">
      <t>キン</t>
    </rPh>
    <phoneticPr fontId="4"/>
  </si>
  <si>
    <t>キャッシュアウトフロー計</t>
    <rPh sb="11" eb="12">
      <t>ケイ</t>
    </rPh>
    <phoneticPr fontId="4"/>
  </si>
  <si>
    <t>初期費用</t>
    <rPh sb="0" eb="2">
      <t>ショキ</t>
    </rPh>
    <rPh sb="2" eb="4">
      <t>ヒヨウ</t>
    </rPh>
    <phoneticPr fontId="4"/>
  </si>
  <si>
    <t>設備投資費用</t>
    <rPh sb="0" eb="2">
      <t>セツビ</t>
    </rPh>
    <rPh sb="2" eb="4">
      <t>トウシ</t>
    </rPh>
    <rPh sb="4" eb="6">
      <t>ヒヨウ</t>
    </rPh>
    <phoneticPr fontId="4"/>
  </si>
  <si>
    <t>元本</t>
    <rPh sb="0" eb="2">
      <t>ガンポン</t>
    </rPh>
    <phoneticPr fontId="4"/>
  </si>
  <si>
    <t>配当</t>
    <rPh sb="0" eb="2">
      <t>ハイトウ</t>
    </rPh>
    <phoneticPr fontId="4"/>
  </si>
  <si>
    <t>未処分金累計</t>
    <rPh sb="4" eb="6">
      <t>ルイケイ</t>
    </rPh>
    <phoneticPr fontId="4"/>
  </si>
  <si>
    <t>■経営指標</t>
    <rPh sb="1" eb="3">
      <t>ケイエイ</t>
    </rPh>
    <rPh sb="3" eb="5">
      <t>シヒョウ</t>
    </rPh>
    <phoneticPr fontId="4"/>
  </si>
  <si>
    <t>DSCR　各期</t>
    <rPh sb="5" eb="7">
      <t>カクキ</t>
    </rPh>
    <phoneticPr fontId="4"/>
  </si>
  <si>
    <t>DSCR　事業期間平均</t>
    <rPh sb="5" eb="7">
      <t>ジギョウ</t>
    </rPh>
    <rPh sb="7" eb="9">
      <t>キカン</t>
    </rPh>
    <rPh sb="9" eb="11">
      <t>ヘイキン</t>
    </rPh>
    <phoneticPr fontId="4"/>
  </si>
  <si>
    <t>(様式１－１）</t>
    <rPh sb="1" eb="3">
      <t>ヨウシキ</t>
    </rPh>
    <phoneticPr fontId="1"/>
  </si>
  <si>
    <t>会社名</t>
  </si>
  <si>
    <t>所属・役職</t>
  </si>
  <si>
    <t>担当者氏名</t>
  </si>
  <si>
    <t>電話番号</t>
  </si>
  <si>
    <t>メールアドレス</t>
  </si>
  <si>
    <t>項目</t>
  </si>
  <si>
    <t>資料名</t>
    <phoneticPr fontId="4"/>
  </si>
  <si>
    <t>ページ</t>
  </si>
  <si>
    <t>内容</t>
    <rPh sb="0" eb="2">
      <t>ナイヨウ</t>
    </rPh>
    <phoneticPr fontId="4"/>
  </si>
  <si>
    <t>ネットキャッシュフロー</t>
    <phoneticPr fontId="4"/>
  </si>
  <si>
    <t>未処分金（内部留保金）</t>
    <phoneticPr fontId="4"/>
  </si>
  <si>
    <t>PIRR</t>
    <phoneticPr fontId="4"/>
  </si>
  <si>
    <t>EIRR</t>
    <phoneticPr fontId="4"/>
  </si>
  <si>
    <t>維持管理のサービス対価</t>
    <rPh sb="0" eb="2">
      <t>イジ</t>
    </rPh>
    <rPh sb="2" eb="4">
      <t>カンリ</t>
    </rPh>
    <rPh sb="9" eb="11">
      <t>タイカ</t>
    </rPh>
    <phoneticPr fontId="4"/>
  </si>
  <si>
    <t>設計・施工等のサービス対価</t>
    <rPh sb="0" eb="2">
      <t>セッケイ</t>
    </rPh>
    <rPh sb="3" eb="5">
      <t>セコウ</t>
    </rPh>
    <rPh sb="5" eb="6">
      <t>トウ</t>
    </rPh>
    <rPh sb="11" eb="13">
      <t>タイカ</t>
    </rPh>
    <phoneticPr fontId="4"/>
  </si>
  <si>
    <t>③/④
(％)</t>
    <phoneticPr fontId="4"/>
  </si>
  <si>
    <t>最大
電流値(A)
④</t>
    <rPh sb="0" eb="2">
      <t>サイダイ</t>
    </rPh>
    <rPh sb="3" eb="5">
      <t>デンリュウ</t>
    </rPh>
    <rPh sb="5" eb="6">
      <t>チ</t>
    </rPh>
    <phoneticPr fontId="4"/>
  </si>
  <si>
    <t>空調最大
電流値(A)</t>
    <rPh sb="0" eb="2">
      <t>クウチョウ</t>
    </rPh>
    <rPh sb="2" eb="4">
      <t>サイダイ</t>
    </rPh>
    <rPh sb="5" eb="7">
      <t>デンリュウ</t>
    </rPh>
    <rPh sb="7" eb="8">
      <t>チ</t>
    </rPh>
    <phoneticPr fontId="4"/>
  </si>
  <si>
    <t>定格
電流値(A)
③</t>
    <rPh sb="0" eb="2">
      <t>テイカク</t>
    </rPh>
    <rPh sb="3" eb="5">
      <t>デンリュウ</t>
    </rPh>
    <rPh sb="5" eb="6">
      <t>チ</t>
    </rPh>
    <phoneticPr fontId="4"/>
  </si>
  <si>
    <t>容量
(kVA)</t>
    <rPh sb="0" eb="2">
      <t>ヨウリョウ</t>
    </rPh>
    <phoneticPr fontId="4"/>
  </si>
  <si>
    <t>②/①
(％)</t>
    <phoneticPr fontId="4"/>
  </si>
  <si>
    <t>最大
電流値(A)
②</t>
    <rPh sb="0" eb="2">
      <t>サイダイ</t>
    </rPh>
    <rPh sb="3" eb="5">
      <t>デンリュウ</t>
    </rPh>
    <rPh sb="5" eb="6">
      <t>チ</t>
    </rPh>
    <phoneticPr fontId="4"/>
  </si>
  <si>
    <t>定格
電流値(A)
①</t>
    <rPh sb="0" eb="2">
      <t>テイカク</t>
    </rPh>
    <rPh sb="3" eb="5">
      <t>デンリュウ</t>
    </rPh>
    <rPh sb="5" eb="6">
      <t>チ</t>
    </rPh>
    <phoneticPr fontId="4"/>
  </si>
  <si>
    <t>(kW)</t>
    <phoneticPr fontId="4"/>
  </si>
  <si>
    <t>(kVA)</t>
    <phoneticPr fontId="4"/>
  </si>
  <si>
    <t>最大
電流値(A)</t>
    <rPh sb="0" eb="2">
      <t>サイダイ</t>
    </rPh>
    <rPh sb="3" eb="5">
      <t>デンリュウ</t>
    </rPh>
    <rPh sb="5" eb="6">
      <t>チ</t>
    </rPh>
    <phoneticPr fontId="4"/>
  </si>
  <si>
    <t>定格
電流値(A)</t>
    <rPh sb="0" eb="2">
      <t>テイカク</t>
    </rPh>
    <rPh sb="3" eb="5">
      <t>デンリュウ</t>
    </rPh>
    <rPh sb="5" eb="6">
      <t>チ</t>
    </rPh>
    <phoneticPr fontId="4"/>
  </si>
  <si>
    <t>三相</t>
    <rPh sb="0" eb="2">
      <t>サンソウ</t>
    </rPh>
    <phoneticPr fontId="4"/>
  </si>
  <si>
    <t>単相</t>
    <rPh sb="0" eb="1">
      <t>タン</t>
    </rPh>
    <rPh sb="1" eb="2">
      <t>ソウ</t>
    </rPh>
    <phoneticPr fontId="4"/>
  </si>
  <si>
    <t>変圧器</t>
    <rPh sb="0" eb="3">
      <t>ヘンアツキ</t>
    </rPh>
    <phoneticPr fontId="4"/>
  </si>
  <si>
    <t>契約
電力</t>
    <rPh sb="0" eb="2">
      <t>ケイヤク</t>
    </rPh>
    <rPh sb="3" eb="5">
      <t>デンリョク</t>
    </rPh>
    <phoneticPr fontId="4"/>
  </si>
  <si>
    <t>受電
容量</t>
    <rPh sb="0" eb="2">
      <t>ジュデン</t>
    </rPh>
    <rPh sb="3" eb="5">
      <t>ヨウリョウ</t>
    </rPh>
    <phoneticPr fontId="4"/>
  </si>
  <si>
    <t>変圧器
改修の
有無</t>
    <rPh sb="0" eb="3">
      <t>ヘンアツキ</t>
    </rPh>
    <rPh sb="4" eb="6">
      <t>カイシュウ</t>
    </rPh>
    <rPh sb="8" eb="10">
      <t>ウム</t>
    </rPh>
    <phoneticPr fontId="4"/>
  </si>
  <si>
    <t>計画</t>
    <rPh sb="0" eb="2">
      <t>ケイカク</t>
    </rPh>
    <phoneticPr fontId="4"/>
  </si>
  <si>
    <t>学校名</t>
    <rPh sb="0" eb="2">
      <t>ガッコウ</t>
    </rPh>
    <rPh sb="2" eb="3">
      <t>メイ</t>
    </rPh>
    <phoneticPr fontId="4"/>
  </si>
  <si>
    <t>学校
番号</t>
    <rPh sb="0" eb="2">
      <t>ガッコウ</t>
    </rPh>
    <rPh sb="3" eb="5">
      <t>バンゴウ</t>
    </rPh>
    <phoneticPr fontId="4"/>
  </si>
  <si>
    <t>●受電容量計画表</t>
    <rPh sb="1" eb="3">
      <t>ジュデン</t>
    </rPh>
    <rPh sb="3" eb="5">
      <t>ヨウリョウ</t>
    </rPh>
    <rPh sb="5" eb="7">
      <t>ケイカク</t>
    </rPh>
    <rPh sb="7" eb="8">
      <t>ヒョウ</t>
    </rPh>
    <phoneticPr fontId="4"/>
  </si>
  <si>
    <t>(様式８－２）</t>
    <rPh sb="1" eb="3">
      <t>ヨウシキ</t>
    </rPh>
    <phoneticPr fontId="4"/>
  </si>
  <si>
    <t>(様式８－３）</t>
    <rPh sb="1" eb="3">
      <t>ヨウシキ</t>
    </rPh>
    <phoneticPr fontId="4"/>
  </si>
  <si>
    <r>
      <t>●エネルギー</t>
    </r>
    <r>
      <rPr>
        <sz val="12"/>
        <rFont val="ＭＳ Ｐゴシック"/>
        <family val="3"/>
        <charset val="128"/>
      </rPr>
      <t>量総括表</t>
    </r>
    <rPh sb="6" eb="7">
      <t>リョウ</t>
    </rPh>
    <rPh sb="7" eb="9">
      <t>ソウカツ</t>
    </rPh>
    <rPh sb="9" eb="10">
      <t>オモテ</t>
    </rPh>
    <phoneticPr fontId="4"/>
  </si>
  <si>
    <t>種別</t>
    <rPh sb="0" eb="2">
      <t>シュベツ</t>
    </rPh>
    <phoneticPr fontId="4"/>
  </si>
  <si>
    <t>消費量</t>
    <rPh sb="0" eb="2">
      <t>ショウヒ</t>
    </rPh>
    <rPh sb="2" eb="3">
      <t>リョウ</t>
    </rPh>
    <phoneticPr fontId="4"/>
  </si>
  <si>
    <t>料金</t>
    <rPh sb="0" eb="2">
      <t>リョウキン</t>
    </rPh>
    <phoneticPr fontId="4"/>
  </si>
  <si>
    <t>単位</t>
    <rPh sb="0" eb="2">
      <t>タンイ</t>
    </rPh>
    <phoneticPr fontId="4"/>
  </si>
  <si>
    <t>初年度</t>
    <rPh sb="0" eb="3">
      <t>ショネンド</t>
    </rPh>
    <phoneticPr fontId="4"/>
  </si>
  <si>
    <t>計</t>
    <rPh sb="0" eb="1">
      <t>ケイ</t>
    </rPh>
    <phoneticPr fontId="4"/>
  </si>
  <si>
    <t>電力</t>
    <rPh sb="0" eb="2">
      <t>デンリョク</t>
    </rPh>
    <phoneticPr fontId="4"/>
  </si>
  <si>
    <t>ガス</t>
    <phoneticPr fontId="4"/>
  </si>
  <si>
    <t>(kWh/年)</t>
    <rPh sb="5" eb="6">
      <t>ネン</t>
    </rPh>
    <phoneticPr fontId="4"/>
  </si>
  <si>
    <t>(千円/年)</t>
    <rPh sb="1" eb="3">
      <t>センエン</t>
    </rPh>
    <rPh sb="4" eb="5">
      <t>ネン</t>
    </rPh>
    <phoneticPr fontId="4"/>
  </si>
  <si>
    <r>
      <t>(m</t>
    </r>
    <r>
      <rPr>
        <vertAlign val="superscript"/>
        <sz val="11"/>
        <rFont val="ＭＳ Ｐゴシック"/>
        <family val="3"/>
        <charset val="128"/>
      </rPr>
      <t>3</t>
    </r>
    <r>
      <rPr>
        <sz val="11"/>
        <rFont val="ＭＳ Ｐゴシック"/>
        <family val="3"/>
        <charset val="128"/>
      </rPr>
      <t>/年)</t>
    </r>
    <rPh sb="4" eb="5">
      <t>ネン</t>
    </rPh>
    <phoneticPr fontId="4"/>
  </si>
  <si>
    <t>（基準年）</t>
    <rPh sb="1" eb="3">
      <t>キジュン</t>
    </rPh>
    <rPh sb="3" eb="4">
      <t>ネン</t>
    </rPh>
    <phoneticPr fontId="4"/>
  </si>
  <si>
    <t>学校番号</t>
    <rPh sb="0" eb="2">
      <t>ガッコウ</t>
    </rPh>
    <rPh sb="2" eb="4">
      <t>バンゴウ</t>
    </rPh>
    <phoneticPr fontId="4"/>
  </si>
  <si>
    <t>学校名</t>
    <rPh sb="0" eb="3">
      <t>ガッコウメイ</t>
    </rPh>
    <phoneticPr fontId="4"/>
  </si>
  <si>
    <t>■空調設備・換気設備の性能の設定</t>
    <rPh sb="6" eb="8">
      <t>カンキ</t>
    </rPh>
    <rPh sb="8" eb="10">
      <t>セツビ</t>
    </rPh>
    <rPh sb="11" eb="13">
      <t>セイノウ</t>
    </rPh>
    <rPh sb="14" eb="16">
      <t>セッテイ</t>
    </rPh>
    <phoneticPr fontId="4"/>
  </si>
  <si>
    <t>機器性能</t>
    <rPh sb="0" eb="2">
      <t>キキ</t>
    </rPh>
    <rPh sb="2" eb="4">
      <t>セイノウ</t>
    </rPh>
    <phoneticPr fontId="4"/>
  </si>
  <si>
    <t>備考</t>
    <rPh sb="0" eb="2">
      <t>ビコウ</t>
    </rPh>
    <phoneticPr fontId="4"/>
  </si>
  <si>
    <t>台数</t>
    <rPh sb="0" eb="2">
      <t>ダイスウ</t>
    </rPh>
    <phoneticPr fontId="4"/>
  </si>
  <si>
    <t>冷房</t>
    <rPh sb="0" eb="2">
      <t>レイボウ</t>
    </rPh>
    <phoneticPr fontId="4"/>
  </si>
  <si>
    <t>暖房</t>
    <rPh sb="0" eb="2">
      <t>ダンボウ</t>
    </rPh>
    <phoneticPr fontId="4"/>
  </si>
  <si>
    <t>（台）</t>
    <rPh sb="1" eb="2">
      <t>ダイ</t>
    </rPh>
    <phoneticPr fontId="4"/>
  </si>
  <si>
    <t>（kW）</t>
    <phoneticPr fontId="4"/>
  </si>
  <si>
    <t>室外機</t>
    <rPh sb="0" eb="3">
      <t>シツガイキ</t>
    </rPh>
    <phoneticPr fontId="4"/>
  </si>
  <si>
    <t>室外機計</t>
    <rPh sb="0" eb="3">
      <t>シツガイキ</t>
    </rPh>
    <rPh sb="3" eb="4">
      <t>ケイ</t>
    </rPh>
    <phoneticPr fontId="4"/>
  </si>
  <si>
    <t>室内機計</t>
    <rPh sb="0" eb="3">
      <t>シツナイキ</t>
    </rPh>
    <rPh sb="3" eb="4">
      <t>ケイ</t>
    </rPh>
    <phoneticPr fontId="4"/>
  </si>
  <si>
    <t>換気設備計</t>
    <rPh sb="0" eb="2">
      <t>カンキ</t>
    </rPh>
    <rPh sb="2" eb="4">
      <t>セツビ</t>
    </rPh>
    <rPh sb="4" eb="5">
      <t>ケイ</t>
    </rPh>
    <phoneticPr fontId="4"/>
  </si>
  <si>
    <t>最大電力</t>
    <rPh sb="0" eb="2">
      <t>サイダイ</t>
    </rPh>
    <rPh sb="2" eb="4">
      <t>デンリョク</t>
    </rPh>
    <phoneticPr fontId="4"/>
  </si>
  <si>
    <t>kW　←冷房・暖房の最大値</t>
    <rPh sb="4" eb="6">
      <t>レイボウ</t>
    </rPh>
    <rPh sb="7" eb="9">
      <t>ダンボウ</t>
    </rPh>
    <rPh sb="10" eb="13">
      <t>サイダイチ</t>
    </rPh>
    <phoneticPr fontId="4"/>
  </si>
  <si>
    <t>■月別エネルギー消費量の算定</t>
    <rPh sb="1" eb="3">
      <t>ツキベツ</t>
    </rPh>
    <rPh sb="8" eb="11">
      <t>ショウヒリョウ</t>
    </rPh>
    <rPh sb="12" eb="14">
      <t>サンテイ</t>
    </rPh>
    <phoneticPr fontId="4"/>
  </si>
  <si>
    <t>夏季</t>
    <rPh sb="0" eb="2">
      <t>カキ</t>
    </rPh>
    <phoneticPr fontId="4"/>
  </si>
  <si>
    <t>6月</t>
    <rPh sb="1" eb="2">
      <t>ガツ</t>
    </rPh>
    <phoneticPr fontId="4"/>
  </si>
  <si>
    <t>7月</t>
    <rPh sb="1" eb="2">
      <t>ガツ</t>
    </rPh>
    <phoneticPr fontId="4"/>
  </si>
  <si>
    <t>8月</t>
  </si>
  <si>
    <t>9月</t>
  </si>
  <si>
    <t>12月</t>
    <rPh sb="2" eb="3">
      <t>ガツ</t>
    </rPh>
    <phoneticPr fontId="4"/>
  </si>
  <si>
    <t>1月</t>
    <rPh sb="1" eb="2">
      <t>ガツ</t>
    </rPh>
    <phoneticPr fontId="4"/>
  </si>
  <si>
    <t>2月</t>
    <rPh sb="1" eb="2">
      <t>ガツ</t>
    </rPh>
    <phoneticPr fontId="4"/>
  </si>
  <si>
    <t>3月</t>
    <rPh sb="1" eb="2">
      <t>ガツ</t>
    </rPh>
    <phoneticPr fontId="4"/>
  </si>
  <si>
    <t>4月</t>
    <rPh sb="1" eb="2">
      <t>ガツ</t>
    </rPh>
    <phoneticPr fontId="4"/>
  </si>
  <si>
    <t>5月</t>
    <rPh sb="1" eb="2">
      <t>ガツ</t>
    </rPh>
    <phoneticPr fontId="4"/>
  </si>
  <si>
    <t>10月</t>
    <rPh sb="2" eb="3">
      <t>ガツ</t>
    </rPh>
    <phoneticPr fontId="4"/>
  </si>
  <si>
    <t>11月</t>
    <rPh sb="2" eb="3">
      <t>ガツ</t>
    </rPh>
    <phoneticPr fontId="4"/>
  </si>
  <si>
    <t>空調運転
時間
(h)</t>
    <rPh sb="0" eb="2">
      <t>クウチョウ</t>
    </rPh>
    <rPh sb="2" eb="4">
      <t>ウンテン</t>
    </rPh>
    <rPh sb="5" eb="7">
      <t>ジカン</t>
    </rPh>
    <phoneticPr fontId="4"/>
  </si>
  <si>
    <t>その他季</t>
    <rPh sb="2" eb="3">
      <t>ホカ</t>
    </rPh>
    <rPh sb="3" eb="4">
      <t>キ</t>
    </rPh>
    <phoneticPr fontId="4"/>
  </si>
  <si>
    <t>月別負荷率(％)</t>
    <rPh sb="0" eb="2">
      <t>ツキベツ</t>
    </rPh>
    <rPh sb="2" eb="4">
      <t>フカ</t>
    </rPh>
    <rPh sb="4" eb="5">
      <t>リツ</t>
    </rPh>
    <phoneticPr fontId="4"/>
  </si>
  <si>
    <t>全負荷相当
運転時間
(h)</t>
    <rPh sb="0" eb="1">
      <t>ゼン</t>
    </rPh>
    <rPh sb="1" eb="3">
      <t>フカ</t>
    </rPh>
    <rPh sb="3" eb="5">
      <t>ソウトウ</t>
    </rPh>
    <rPh sb="6" eb="8">
      <t>ウンテン</t>
    </rPh>
    <rPh sb="8" eb="10">
      <t>ジカン</t>
    </rPh>
    <phoneticPr fontId="4"/>
  </si>
  <si>
    <t>月別負荷
(MWh)</t>
    <rPh sb="0" eb="2">
      <t>ツキベツ</t>
    </rPh>
    <rPh sb="2" eb="4">
      <t>フカ</t>
    </rPh>
    <phoneticPr fontId="4"/>
  </si>
  <si>
    <t>■電力消費量総括表</t>
    <rPh sb="1" eb="3">
      <t>デンリョク</t>
    </rPh>
    <rPh sb="3" eb="5">
      <t>ショウヒ</t>
    </rPh>
    <rPh sb="5" eb="6">
      <t>リョウ</t>
    </rPh>
    <rPh sb="6" eb="8">
      <t>ソウカツ</t>
    </rPh>
    <rPh sb="8" eb="9">
      <t>ヒョウ</t>
    </rPh>
    <phoneticPr fontId="4"/>
  </si>
  <si>
    <t>待機
時間
(h)</t>
    <rPh sb="0" eb="2">
      <t>タイキ</t>
    </rPh>
    <rPh sb="3" eb="5">
      <t>ジカン</t>
    </rPh>
    <phoneticPr fontId="4"/>
  </si>
  <si>
    <t>電力消費原単位（室外機）</t>
    <rPh sb="0" eb="2">
      <t>デンリョク</t>
    </rPh>
    <rPh sb="2" eb="4">
      <t>ショウヒ</t>
    </rPh>
    <rPh sb="4" eb="7">
      <t>ゲンタンイ</t>
    </rPh>
    <rPh sb="8" eb="11">
      <t>シツガイキ</t>
    </rPh>
    <phoneticPr fontId="4"/>
  </si>
  <si>
    <t>室外機
消費電力
(kWh)</t>
    <rPh sb="0" eb="3">
      <t>シツガイキ</t>
    </rPh>
    <rPh sb="4" eb="6">
      <t>ショウヒ</t>
    </rPh>
    <rPh sb="6" eb="8">
      <t>デンリョク</t>
    </rPh>
    <phoneticPr fontId="4"/>
  </si>
  <si>
    <t>室内機
消費電力
(kWh)</t>
    <rPh sb="0" eb="3">
      <t>シツナイキ</t>
    </rPh>
    <rPh sb="4" eb="6">
      <t>ショウヒ</t>
    </rPh>
    <rPh sb="6" eb="8">
      <t>デンリョク</t>
    </rPh>
    <phoneticPr fontId="4"/>
  </si>
  <si>
    <t>ガス消費原単位</t>
    <rPh sb="2" eb="4">
      <t>ショウヒ</t>
    </rPh>
    <rPh sb="4" eb="7">
      <t>ゲンタンイ</t>
    </rPh>
    <phoneticPr fontId="4"/>
  </si>
  <si>
    <t>■エネルギー費用算定に係る料金体系</t>
    <rPh sb="6" eb="8">
      <t>ヒヨウ</t>
    </rPh>
    <rPh sb="8" eb="10">
      <t>サンテイ</t>
    </rPh>
    <rPh sb="11" eb="12">
      <t>カカ</t>
    </rPh>
    <rPh sb="13" eb="15">
      <t>リョウキン</t>
    </rPh>
    <rPh sb="15" eb="17">
      <t>タイケイ</t>
    </rPh>
    <phoneticPr fontId="4"/>
  </si>
  <si>
    <t>電力料金の種別</t>
    <rPh sb="0" eb="2">
      <t>デンリョク</t>
    </rPh>
    <rPh sb="2" eb="4">
      <t>リョウキン</t>
    </rPh>
    <rPh sb="5" eb="7">
      <t>シュベツ</t>
    </rPh>
    <phoneticPr fontId="4"/>
  </si>
  <si>
    <t>ガス料金の種別</t>
    <rPh sb="2" eb="4">
      <t>リョウキン</t>
    </rPh>
    <rPh sb="5" eb="7">
      <t>シュベツ</t>
    </rPh>
    <phoneticPr fontId="4"/>
  </si>
  <si>
    <t>■エネルギー費用の算定</t>
    <rPh sb="6" eb="8">
      <t>ヒヨウ</t>
    </rPh>
    <rPh sb="9" eb="11">
      <t>サンテイ</t>
    </rPh>
    <phoneticPr fontId="4"/>
  </si>
  <si>
    <t>費目</t>
    <rPh sb="0" eb="2">
      <t>ヒモク</t>
    </rPh>
    <phoneticPr fontId="4"/>
  </si>
  <si>
    <t>区分</t>
    <rPh sb="0" eb="2">
      <t>クブン</t>
    </rPh>
    <phoneticPr fontId="4"/>
  </si>
  <si>
    <t>算出根拠</t>
    <rPh sb="0" eb="2">
      <t>サンシュツ</t>
    </rPh>
    <rPh sb="2" eb="4">
      <t>コンキョ</t>
    </rPh>
    <phoneticPr fontId="4"/>
  </si>
  <si>
    <t>金額（円）</t>
    <rPh sb="0" eb="2">
      <t>キンガク</t>
    </rPh>
    <rPh sb="3" eb="4">
      <t>エン</t>
    </rPh>
    <phoneticPr fontId="4"/>
  </si>
  <si>
    <t>電力料金</t>
    <rPh sb="0" eb="2">
      <t>デンリョク</t>
    </rPh>
    <rPh sb="2" eb="4">
      <t>リョウキン</t>
    </rPh>
    <phoneticPr fontId="4"/>
  </si>
  <si>
    <t>従量料金</t>
    <rPh sb="0" eb="2">
      <t>ジュウリョウ</t>
    </rPh>
    <rPh sb="2" eb="4">
      <t>リョウキン</t>
    </rPh>
    <phoneticPr fontId="4"/>
  </si>
  <si>
    <t>その他季</t>
    <rPh sb="2" eb="3">
      <t>タ</t>
    </rPh>
    <rPh sb="3" eb="4">
      <t>キ</t>
    </rPh>
    <phoneticPr fontId="4"/>
  </si>
  <si>
    <t>小計</t>
    <rPh sb="0" eb="2">
      <t>ショウケイ</t>
    </rPh>
    <phoneticPr fontId="4"/>
  </si>
  <si>
    <t>ガス料金</t>
    <rPh sb="2" eb="4">
      <t>リョウキン</t>
    </rPh>
    <phoneticPr fontId="4"/>
  </si>
  <si>
    <t>冬期</t>
    <rPh sb="0" eb="2">
      <t>トウキ</t>
    </rPh>
    <phoneticPr fontId="4"/>
  </si>
  <si>
    <t>●学校別空調設備・換気設備機器リスト</t>
    <rPh sb="1" eb="4">
      <t>ガッコウベツ</t>
    </rPh>
    <rPh sb="4" eb="6">
      <t>クウチョウ</t>
    </rPh>
    <rPh sb="6" eb="8">
      <t>セツビ</t>
    </rPh>
    <rPh sb="9" eb="11">
      <t>カンキ</t>
    </rPh>
    <rPh sb="11" eb="13">
      <t>セツビ</t>
    </rPh>
    <rPh sb="13" eb="15">
      <t>キキ</t>
    </rPh>
    <phoneticPr fontId="4"/>
  </si>
  <si>
    <t>(様式８－５）</t>
    <rPh sb="1" eb="3">
      <t>ヨウシキ</t>
    </rPh>
    <phoneticPr fontId="4"/>
  </si>
  <si>
    <t>教室番号
および
系統番号</t>
    <rPh sb="0" eb="2">
      <t>キョウシツ</t>
    </rPh>
    <rPh sb="2" eb="4">
      <t>バンゴウ</t>
    </rPh>
    <rPh sb="9" eb="11">
      <t>ケイトウ</t>
    </rPh>
    <rPh sb="11" eb="13">
      <t>バンゴウ</t>
    </rPh>
    <phoneticPr fontId="4"/>
  </si>
  <si>
    <t>機器仕様</t>
    <rPh sb="0" eb="2">
      <t>キキ</t>
    </rPh>
    <rPh sb="2" eb="4">
      <t>シヨウ</t>
    </rPh>
    <phoneticPr fontId="4"/>
  </si>
  <si>
    <t>基準年　消費エネルギー量</t>
    <rPh sb="0" eb="2">
      <t>キジュン</t>
    </rPh>
    <rPh sb="2" eb="3">
      <t>ネン</t>
    </rPh>
    <rPh sb="4" eb="6">
      <t>ショウヒ</t>
    </rPh>
    <rPh sb="11" eb="12">
      <t>リョウ</t>
    </rPh>
    <phoneticPr fontId="4"/>
  </si>
  <si>
    <t>年間</t>
    <rPh sb="0" eb="2">
      <t>ネンカン</t>
    </rPh>
    <phoneticPr fontId="4"/>
  </si>
  <si>
    <t>系統記号</t>
    <rPh sb="0" eb="2">
      <t>ケイトウ</t>
    </rPh>
    <rPh sb="2" eb="4">
      <t>キゴウ</t>
    </rPh>
    <phoneticPr fontId="4"/>
  </si>
  <si>
    <t>冷房能力</t>
    <rPh sb="0" eb="2">
      <t>レイボウ</t>
    </rPh>
    <rPh sb="2" eb="4">
      <t>ノウリョク</t>
    </rPh>
    <phoneticPr fontId="4"/>
  </si>
  <si>
    <t>暖房能力</t>
    <rPh sb="0" eb="2">
      <t>ダンボウ</t>
    </rPh>
    <rPh sb="2" eb="4">
      <t>ノウリョク</t>
    </rPh>
    <phoneticPr fontId="4"/>
  </si>
  <si>
    <t>製造者名</t>
    <rPh sb="0" eb="2">
      <t>セイゾウ</t>
    </rPh>
    <rPh sb="2" eb="3">
      <t>シャ</t>
    </rPh>
    <rPh sb="3" eb="4">
      <t>メイ</t>
    </rPh>
    <phoneticPr fontId="4"/>
  </si>
  <si>
    <t>型番</t>
    <rPh sb="0" eb="2">
      <t>カタバン</t>
    </rPh>
    <phoneticPr fontId="4"/>
  </si>
  <si>
    <t>（kWh/年）</t>
    <rPh sb="5" eb="6">
      <t>ネン</t>
    </rPh>
    <phoneticPr fontId="4"/>
  </si>
  <si>
    <r>
      <t>（m</t>
    </r>
    <r>
      <rPr>
        <vertAlign val="superscript"/>
        <sz val="10"/>
        <rFont val="ＭＳ Ｐゴシック"/>
        <family val="3"/>
        <charset val="128"/>
      </rPr>
      <t>3</t>
    </r>
    <r>
      <rPr>
        <sz val="10"/>
        <rFont val="ＭＳ Ｐゴシック"/>
        <family val="3"/>
        <charset val="128"/>
      </rPr>
      <t>/年）</t>
    </r>
    <rPh sb="4" eb="5">
      <t>ネン</t>
    </rPh>
    <phoneticPr fontId="4"/>
  </si>
  <si>
    <t>■室内機</t>
    <rPh sb="1" eb="4">
      <t>シツナイキ</t>
    </rPh>
    <phoneticPr fontId="4"/>
  </si>
  <si>
    <t>０１</t>
    <phoneticPr fontId="4"/>
  </si>
  <si>
    <t>０２</t>
  </si>
  <si>
    <t>０３</t>
  </si>
  <si>
    <t>０４</t>
  </si>
  <si>
    <t>０５</t>
  </si>
  <si>
    <t>０６</t>
  </si>
  <si>
    <t>０７</t>
  </si>
  <si>
    <t>０８</t>
  </si>
  <si>
    <t>０９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</si>
  <si>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</si>
  <si>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</si>
  <si>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</si>
  <si>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</si>
  <si>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</si>
  <si>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</si>
  <si>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</si>
  <si>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</si>
  <si>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</si>
  <si>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</si>
  <si>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</si>
  <si>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</si>
  <si>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</si>
  <si>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</si>
  <si>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</si>
  <si>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</si>
  <si>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</si>
  <si>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</si>
  <si>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</si>
  <si>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</si>
  <si>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</si>
  <si>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t>
    <phoneticPr fontId="4"/>
  </si>
  <si>
    <t>■室外機</t>
    <rPh sb="1" eb="4">
      <t>シツガイキ</t>
    </rPh>
    <phoneticPr fontId="4"/>
  </si>
  <si>
    <t>Ａ</t>
    <phoneticPr fontId="4"/>
  </si>
  <si>
    <t>Ｂ</t>
    <phoneticPr fontId="4"/>
  </si>
  <si>
    <t>Ｃ</t>
    <phoneticPr fontId="4"/>
  </si>
  <si>
    <t>Ｄ</t>
    <phoneticPr fontId="4"/>
  </si>
  <si>
    <t>Ｅ</t>
    <phoneticPr fontId="4"/>
  </si>
  <si>
    <t>Ｆ</t>
    <phoneticPr fontId="4"/>
  </si>
  <si>
    <t>Ｇ</t>
    <phoneticPr fontId="4"/>
  </si>
  <si>
    <t>Ｈ</t>
    <phoneticPr fontId="4"/>
  </si>
  <si>
    <t>Ｉ</t>
    <phoneticPr fontId="4"/>
  </si>
  <si>
    <t>Ｊ</t>
    <phoneticPr fontId="4"/>
  </si>
  <si>
    <t>■換気設備</t>
    <rPh sb="1" eb="3">
      <t>カンキ</t>
    </rPh>
    <rPh sb="3" eb="5">
      <t>セツビ</t>
    </rPh>
    <phoneticPr fontId="4"/>
  </si>
  <si>
    <t>a</t>
    <phoneticPr fontId="4"/>
  </si>
  <si>
    <t>b</t>
    <phoneticPr fontId="4"/>
  </si>
  <si>
    <t>c</t>
    <phoneticPr fontId="4"/>
  </si>
  <si>
    <t>ｄ</t>
    <phoneticPr fontId="4"/>
  </si>
  <si>
    <t>e</t>
    <phoneticPr fontId="4"/>
  </si>
  <si>
    <t>f</t>
    <phoneticPr fontId="4"/>
  </si>
  <si>
    <t>円/kW月 ×</t>
    <rPh sb="0" eb="1">
      <t>エン</t>
    </rPh>
    <rPh sb="4" eb="5">
      <t>ツキ</t>
    </rPh>
    <phoneticPr fontId="4"/>
  </si>
  <si>
    <t>ヶ月</t>
    <rPh sb="1" eb="2">
      <t>ゲツ</t>
    </rPh>
    <phoneticPr fontId="4"/>
  </si>
  <si>
    <t>）円/kWh ×</t>
    <rPh sb="1" eb="2">
      <t>エン</t>
    </rPh>
    <phoneticPr fontId="4"/>
  </si>
  <si>
    <t>電力用料金</t>
    <rPh sb="0" eb="3">
      <t>デンリョクヨウ</t>
    </rPh>
    <rPh sb="3" eb="5">
      <t>リョウキン</t>
    </rPh>
    <phoneticPr fontId="4"/>
  </si>
  <si>
    <t>燃料費調整単価</t>
    <rPh sb="0" eb="2">
      <t>ネンリョウ</t>
    </rPh>
    <rPh sb="3" eb="5">
      <t>チョウセイ</t>
    </rPh>
    <rPh sb="5" eb="7">
      <t>タンカ</t>
    </rPh>
    <phoneticPr fontId="4"/>
  </si>
  <si>
    <t>再エネ発電促進賦課金</t>
    <rPh sb="0" eb="1">
      <t>サイ</t>
    </rPh>
    <rPh sb="3" eb="5">
      <t>ハツデン</t>
    </rPh>
    <rPh sb="5" eb="7">
      <t>ソクシン</t>
    </rPh>
    <rPh sb="7" eb="10">
      <t>フカキン</t>
    </rPh>
    <phoneticPr fontId="4"/>
  </si>
  <si>
    <t>円/月 ×</t>
    <rPh sb="0" eb="1">
      <t>エン</t>
    </rPh>
    <rPh sb="2" eb="3">
      <t>ツキ</t>
    </rPh>
    <phoneticPr fontId="4"/>
  </si>
  <si>
    <t>ヶ月　＋</t>
    <rPh sb="1" eb="2">
      <t>ゲツ</t>
    </rPh>
    <phoneticPr fontId="4"/>
  </si>
  <si>
    <t>※行が不足する場合は，適宜，行を挿入して記入してください。</t>
    <rPh sb="1" eb="2">
      <t>ギョウ</t>
    </rPh>
    <rPh sb="3" eb="5">
      <t>フソク</t>
    </rPh>
    <rPh sb="7" eb="9">
      <t>バアイ</t>
    </rPh>
    <rPh sb="11" eb="13">
      <t>テキギ</t>
    </rPh>
    <rPh sb="14" eb="15">
      <t>ギョウ</t>
    </rPh>
    <rPh sb="16" eb="18">
      <t>ソウニュウ</t>
    </rPh>
    <rPh sb="20" eb="22">
      <t>キニュウ</t>
    </rPh>
    <phoneticPr fontId="4"/>
  </si>
  <si>
    <t>黄色のセル（色のついたセル）の必要箇所に入力してください。</t>
    <rPh sb="0" eb="2">
      <t>キイロ</t>
    </rPh>
    <rPh sb="6" eb="7">
      <t>イロ</t>
    </rPh>
    <rPh sb="15" eb="17">
      <t>ヒツヨウ</t>
    </rPh>
    <rPh sb="17" eb="19">
      <t>カショ</t>
    </rPh>
    <rPh sb="20" eb="22">
      <t>ニュウリョク</t>
    </rPh>
    <phoneticPr fontId="4"/>
  </si>
  <si>
    <t>※電子データとして提出する際には、計算式（関数）が分かるようにしてください。</t>
    <rPh sb="1" eb="3">
      <t>デンシ</t>
    </rPh>
    <rPh sb="9" eb="11">
      <t>テイシュツ</t>
    </rPh>
    <rPh sb="13" eb="14">
      <t>サイ</t>
    </rPh>
    <rPh sb="17" eb="20">
      <t>ケイサンシキ</t>
    </rPh>
    <rPh sb="21" eb="23">
      <t>カンスウ</t>
    </rPh>
    <rPh sb="25" eb="26">
      <t>ワ</t>
    </rPh>
    <phoneticPr fontId="4"/>
  </si>
  <si>
    <t>※本表の費目等は、適宜変更して結構です。</t>
    <rPh sb="1" eb="3">
      <t>ホンピョウ</t>
    </rPh>
    <rPh sb="4" eb="6">
      <t>ヒモク</t>
    </rPh>
    <rPh sb="6" eb="7">
      <t>トウ</t>
    </rPh>
    <rPh sb="9" eb="11">
      <t>テキギ</t>
    </rPh>
    <rPh sb="11" eb="13">
      <t>ヘンコウ</t>
    </rPh>
    <rPh sb="15" eb="17">
      <t>ケッコウ</t>
    </rPh>
    <phoneticPr fontId="4"/>
  </si>
  <si>
    <t>※上記以外に記入欄が必要になる場合は、適宜追加してください。</t>
    <rPh sb="1" eb="3">
      <t>ジョウキ</t>
    </rPh>
    <rPh sb="3" eb="5">
      <t>イガイ</t>
    </rPh>
    <rPh sb="6" eb="8">
      <t>キニュウ</t>
    </rPh>
    <rPh sb="8" eb="9">
      <t>ラン</t>
    </rPh>
    <rPh sb="10" eb="12">
      <t>ヒツヨウ</t>
    </rPh>
    <rPh sb="15" eb="17">
      <t>バアイ</t>
    </rPh>
    <rPh sb="19" eb="21">
      <t>テキギ</t>
    </rPh>
    <rPh sb="21" eb="23">
      <t>ツイカ</t>
    </rPh>
    <phoneticPr fontId="4"/>
  </si>
  <si>
    <t>※金額は、消費税及び地方消費税相当額を除いた額を記入してください。</t>
    <rPh sb="19" eb="20">
      <t>ノゾ</t>
    </rPh>
    <rPh sb="22" eb="23">
      <t>ガク</t>
    </rPh>
    <phoneticPr fontId="4"/>
  </si>
  <si>
    <t>エネルギー方式</t>
    <rPh sb="5" eb="7">
      <t>ホウシキ</t>
    </rPh>
    <phoneticPr fontId="1"/>
  </si>
  <si>
    <t>2～13年度</t>
    <rPh sb="4" eb="6">
      <t>ネンド</t>
    </rPh>
    <phoneticPr fontId="4"/>
  </si>
  <si>
    <t>FAX番号</t>
    <phoneticPr fontId="4"/>
  </si>
  <si>
    <t>所在地</t>
    <phoneticPr fontId="4"/>
  </si>
  <si>
    <t>※ここから下には何も記載しないで下さい。</t>
    <rPh sb="5" eb="6">
      <t>シタ</t>
    </rPh>
    <rPh sb="8" eb="9">
      <t>ナニ</t>
    </rPh>
    <rPh sb="10" eb="12">
      <t>キサイ</t>
    </rPh>
    <rPh sb="16" eb="17">
      <t>クダ</t>
    </rPh>
    <phoneticPr fontId="4"/>
  </si>
  <si>
    <t>※本様式については、Microsoft Excel形式にて提出してください。（本ファイルを利用してください）</t>
    <rPh sb="1" eb="2">
      <t>ホン</t>
    </rPh>
    <rPh sb="2" eb="4">
      <t>ヨウシキ</t>
    </rPh>
    <rPh sb="25" eb="27">
      <t>ケイシキ</t>
    </rPh>
    <rPh sb="29" eb="31">
      <t>テイシュツ</t>
    </rPh>
    <rPh sb="39" eb="40">
      <t>ホン</t>
    </rPh>
    <rPh sb="45" eb="47">
      <t>リヨウ</t>
    </rPh>
    <phoneticPr fontId="4"/>
  </si>
  <si>
    <t>※提出にあたっては、表紙と、質問内容を記したシートを綴じて提出してください。</t>
    <rPh sb="1" eb="3">
      <t>テイシュツ</t>
    </rPh>
    <rPh sb="10" eb="12">
      <t>ヒョウシ</t>
    </rPh>
    <rPh sb="14" eb="16">
      <t>シツモン</t>
    </rPh>
    <rPh sb="16" eb="18">
      <t>ナイヨウ</t>
    </rPh>
    <rPh sb="19" eb="20">
      <t>シル</t>
    </rPh>
    <rPh sb="26" eb="27">
      <t>ト</t>
    </rPh>
    <rPh sb="29" eb="31">
      <t>テイシュツ</t>
    </rPh>
    <phoneticPr fontId="4"/>
  </si>
  <si>
    <t>記してください。</t>
    <phoneticPr fontId="4"/>
  </si>
  <si>
    <t>※社印は表紙（本シート）のみに押印し、質問は同ファイルの質問内容シートに質問1件につき1通を使って</t>
    <rPh sb="1" eb="3">
      <t>シャイン</t>
    </rPh>
    <rPh sb="4" eb="6">
      <t>ヒョウシ</t>
    </rPh>
    <rPh sb="7" eb="8">
      <t>ホン</t>
    </rPh>
    <rPh sb="15" eb="17">
      <t>オウイン</t>
    </rPh>
    <rPh sb="19" eb="21">
      <t>シツモン</t>
    </rPh>
    <rPh sb="22" eb="23">
      <t>ドウ</t>
    </rPh>
    <rPh sb="28" eb="30">
      <t>シツモン</t>
    </rPh>
    <rPh sb="30" eb="32">
      <t>ナイヨウ</t>
    </rPh>
    <rPh sb="36" eb="38">
      <t>シツモン</t>
    </rPh>
    <rPh sb="39" eb="40">
      <t>ケン</t>
    </rPh>
    <rPh sb="44" eb="45">
      <t>ツウ</t>
    </rPh>
    <rPh sb="46" eb="47">
      <t>ツカ</t>
    </rPh>
    <phoneticPr fontId="4"/>
  </si>
  <si>
    <t>メールアドレス</t>
    <phoneticPr fontId="4"/>
  </si>
  <si>
    <t>FAX番号</t>
    <rPh sb="3" eb="5">
      <t>バンゴウ</t>
    </rPh>
    <phoneticPr fontId="4"/>
  </si>
  <si>
    <t>電話番号</t>
    <rPh sb="0" eb="2">
      <t>デンワ</t>
    </rPh>
    <rPh sb="2" eb="4">
      <t>バンゴウ</t>
    </rPh>
    <phoneticPr fontId="4"/>
  </si>
  <si>
    <t>担当者氏名</t>
    <rPh sb="0" eb="3">
      <t>タントウシャ</t>
    </rPh>
    <rPh sb="3" eb="5">
      <t>シメイ</t>
    </rPh>
    <phoneticPr fontId="4"/>
  </si>
  <si>
    <t>所属・役職</t>
    <rPh sb="0" eb="2">
      <t>ショゾク</t>
    </rPh>
    <rPh sb="3" eb="5">
      <t>ヤクショク</t>
    </rPh>
    <phoneticPr fontId="4"/>
  </si>
  <si>
    <t>所在地</t>
    <rPh sb="0" eb="3">
      <t>ショザイチ</t>
    </rPh>
    <phoneticPr fontId="4"/>
  </si>
  <si>
    <t>会社名</t>
    <rPh sb="0" eb="2">
      <t>カイシャ</t>
    </rPh>
    <rPh sb="2" eb="3">
      <t>メイ</t>
    </rPh>
    <phoneticPr fontId="4"/>
  </si>
  <si>
    <t>■質問者</t>
    <rPh sb="1" eb="4">
      <t>シツモンシャ</t>
    </rPh>
    <phoneticPr fontId="4"/>
  </si>
  <si>
    <t>役職・氏名</t>
    <rPh sb="0" eb="2">
      <t>ヤクショク</t>
    </rPh>
    <rPh sb="3" eb="5">
      <t>シメイ</t>
    </rPh>
    <phoneticPr fontId="4"/>
  </si>
  <si>
    <t>平成　　年　　月　　日</t>
    <rPh sb="0" eb="2">
      <t>ヘイセイ</t>
    </rPh>
    <rPh sb="4" eb="5">
      <t>ネン</t>
    </rPh>
    <rPh sb="7" eb="8">
      <t>ガツ</t>
    </rPh>
    <rPh sb="10" eb="11">
      <t>ニチ</t>
    </rPh>
    <phoneticPr fontId="4"/>
  </si>
  <si>
    <t>※ここから右には何も記載しないで下さい。</t>
    <rPh sb="5" eb="6">
      <t>ミギ</t>
    </rPh>
    <rPh sb="8" eb="9">
      <t>ナニ</t>
    </rPh>
    <rPh sb="10" eb="12">
      <t>キサイ</t>
    </rPh>
    <rPh sb="16" eb="17">
      <t>クダ</t>
    </rPh>
    <phoneticPr fontId="4"/>
  </si>
  <si>
    <t>※文章はできるだけ、簡潔なものとしてください。</t>
  </si>
  <si>
    <t>※質問等の内容の他、質問等の意図・背景についてもできるだけ具体的に記載してください。</t>
    <rPh sb="3" eb="4">
      <t>ナド</t>
    </rPh>
    <rPh sb="12" eb="13">
      <t>ナド</t>
    </rPh>
    <rPh sb="29" eb="32">
      <t>グタイテキ</t>
    </rPh>
    <phoneticPr fontId="4"/>
  </si>
  <si>
    <t>※質問1件ごとに本シートの様式1通を使用してください。（複数質問を提出する場合はシートをコピー）</t>
    <rPh sb="28" eb="30">
      <t>フクスウ</t>
    </rPh>
    <rPh sb="33" eb="35">
      <t>テイシュツ</t>
    </rPh>
    <rPh sb="37" eb="39">
      <t>バアイ</t>
    </rPh>
    <phoneticPr fontId="4"/>
  </si>
  <si>
    <t>内　容</t>
    <rPh sb="0" eb="1">
      <t>ウチ</t>
    </rPh>
    <rPh sb="2" eb="3">
      <t>カタチ</t>
    </rPh>
    <phoneticPr fontId="4"/>
  </si>
  <si>
    <r>
      <t>項目</t>
    </r>
    <r>
      <rPr>
        <sz val="10"/>
        <rFont val="ＭＳ Ｐ明朝"/>
        <family val="1"/>
        <charset val="128"/>
      </rPr>
      <t xml:space="preserve">　（記入例：第 １-１-（１））
</t>
    </r>
    <rPh sb="0" eb="2">
      <t>コウモク</t>
    </rPh>
    <rPh sb="4" eb="6">
      <t>キニュウ</t>
    </rPh>
    <rPh sb="6" eb="7">
      <t>レイ</t>
    </rPh>
    <rPh sb="8" eb="9">
      <t>ダイ</t>
    </rPh>
    <phoneticPr fontId="4"/>
  </si>
  <si>
    <r>
      <t>ページ　</t>
    </r>
    <r>
      <rPr>
        <sz val="10"/>
        <rFont val="ＭＳ Ｐ明朝"/>
        <family val="1"/>
        <charset val="128"/>
      </rPr>
      <t>（記入例：P6／P6、 8／P18-20）</t>
    </r>
    <r>
      <rPr>
        <sz val="11"/>
        <rFont val="ＭＳ Ｐ明朝"/>
        <family val="1"/>
        <charset val="128"/>
      </rPr>
      <t xml:space="preserve">
</t>
    </r>
    <rPh sb="5" eb="7">
      <t>キニュウ</t>
    </rPh>
    <rPh sb="7" eb="8">
      <t>レイ</t>
    </rPh>
    <phoneticPr fontId="4"/>
  </si>
  <si>
    <t>項　目</t>
    <rPh sb="0" eb="1">
      <t>コウ</t>
    </rPh>
    <rPh sb="2" eb="3">
      <t>メ</t>
    </rPh>
    <phoneticPr fontId="4"/>
  </si>
  <si>
    <t>その他期</t>
    <rPh sb="2" eb="4">
      <t>タキ</t>
    </rPh>
    <phoneticPr fontId="4"/>
  </si>
  <si>
    <t>非空調期</t>
    <rPh sb="0" eb="3">
      <t>ヒクウチョウ</t>
    </rPh>
    <rPh sb="3" eb="4">
      <t>キ</t>
    </rPh>
    <phoneticPr fontId="4"/>
  </si>
  <si>
    <t>※基本料金（本事業による増加分）については，12ヶ月分を計上すること。</t>
    <rPh sb="1" eb="3">
      <t>キホン</t>
    </rPh>
    <rPh sb="3" eb="5">
      <t>リョウキン</t>
    </rPh>
    <rPh sb="6" eb="9">
      <t>ホンジギョウ</t>
    </rPh>
    <rPh sb="12" eb="15">
      <t>ゾウカブン</t>
    </rPh>
    <rPh sb="25" eb="26">
      <t>ゲツ</t>
    </rPh>
    <rPh sb="26" eb="27">
      <t>ブン</t>
    </rPh>
    <rPh sb="28" eb="30">
      <t>ケイジョウ</t>
    </rPh>
    <phoneticPr fontId="4"/>
  </si>
  <si>
    <t>※ガス量の換算は，ガス平均温度を15℃として算定すること。</t>
    <rPh sb="3" eb="4">
      <t>リョウ</t>
    </rPh>
    <rPh sb="5" eb="7">
      <t>カンザン</t>
    </rPh>
    <rPh sb="11" eb="13">
      <t>ヘイキン</t>
    </rPh>
    <rPh sb="13" eb="15">
      <t>オンド</t>
    </rPh>
    <rPh sb="22" eb="24">
      <t>サンテイ</t>
    </rPh>
    <phoneticPr fontId="4"/>
  </si>
  <si>
    <t>その他期</t>
    <rPh sb="3" eb="4">
      <t>キ</t>
    </rPh>
    <phoneticPr fontId="4"/>
  </si>
  <si>
    <t>夏季、冬季の最大負荷を記入のこと。</t>
    <rPh sb="0" eb="2">
      <t>カキ</t>
    </rPh>
    <rPh sb="3" eb="5">
      <t>トウキ</t>
    </rPh>
    <rPh sb="6" eb="8">
      <t>サイダイ</t>
    </rPh>
    <rPh sb="8" eb="10">
      <t>フカ</t>
    </rPh>
    <rPh sb="11" eb="13">
      <t>キニュウ</t>
    </rPh>
    <phoneticPr fontId="4"/>
  </si>
  <si>
    <t>ピーク時負荷</t>
    <rPh sb="3" eb="4">
      <t>ジ</t>
    </rPh>
    <rPh sb="4" eb="6">
      <t>フカ</t>
    </rPh>
    <phoneticPr fontId="4"/>
  </si>
  <si>
    <t>暖房期</t>
    <rPh sb="0" eb="3">
      <t>ダンボウキ</t>
    </rPh>
    <phoneticPr fontId="4"/>
  </si>
  <si>
    <t>冷房期</t>
    <rPh sb="0" eb="3">
      <t>レイボウキ</t>
    </rPh>
    <phoneticPr fontId="4"/>
  </si>
  <si>
    <t>注3：空調運転時間帯以外の時間帯に機器が消費する電力を記入のこと。(但し、待機電力を消費しない特別な措置を講じる場合はその旨を明記のこと)</t>
    <rPh sb="0" eb="1">
      <t>チュウ</t>
    </rPh>
    <rPh sb="3" eb="5">
      <t>クウチョウ</t>
    </rPh>
    <rPh sb="5" eb="7">
      <t>ウンテン</t>
    </rPh>
    <rPh sb="7" eb="10">
      <t>ジカンタイ</t>
    </rPh>
    <rPh sb="10" eb="12">
      <t>イガイ</t>
    </rPh>
    <rPh sb="13" eb="16">
      <t>ジカンタイ</t>
    </rPh>
    <rPh sb="17" eb="19">
      <t>キキ</t>
    </rPh>
    <rPh sb="20" eb="22">
      <t>ショウヒ</t>
    </rPh>
    <rPh sb="24" eb="26">
      <t>デンリョク</t>
    </rPh>
    <rPh sb="27" eb="29">
      <t>キニュウ</t>
    </rPh>
    <phoneticPr fontId="4"/>
  </si>
  <si>
    <t>注2：蓄熱式の場合は、蓄熱利用時の能力、消費電力を記入のこと。</t>
    <rPh sb="0" eb="1">
      <t>チュウ</t>
    </rPh>
    <rPh sb="3" eb="5">
      <t>チクネツ</t>
    </rPh>
    <rPh sb="5" eb="6">
      <t>シキ</t>
    </rPh>
    <rPh sb="7" eb="9">
      <t>バアイ</t>
    </rPh>
    <rPh sb="11" eb="13">
      <t>チクネツ</t>
    </rPh>
    <rPh sb="13" eb="15">
      <t>リヨウ</t>
    </rPh>
    <rPh sb="15" eb="16">
      <t>ジ</t>
    </rPh>
    <rPh sb="17" eb="19">
      <t>ノウリョク</t>
    </rPh>
    <rPh sb="20" eb="22">
      <t>ショウヒ</t>
    </rPh>
    <rPh sb="22" eb="24">
      <t>デンリョク</t>
    </rPh>
    <rPh sb="25" eb="27">
      <t>キニュウ</t>
    </rPh>
    <phoneticPr fontId="4"/>
  </si>
  <si>
    <t>※行が不足する場合は，適宜，行を挿入して記入のこと。</t>
    <rPh sb="1" eb="2">
      <t>ギョウ</t>
    </rPh>
    <rPh sb="3" eb="5">
      <t>フソク</t>
    </rPh>
    <rPh sb="7" eb="9">
      <t>バアイ</t>
    </rPh>
    <rPh sb="11" eb="13">
      <t>テキギ</t>
    </rPh>
    <rPh sb="14" eb="15">
      <t>ギョウ</t>
    </rPh>
    <rPh sb="16" eb="18">
      <t>ソウニュウ</t>
    </rPh>
    <rPh sb="20" eb="22">
      <t>キニュウ</t>
    </rPh>
    <phoneticPr fontId="4"/>
  </si>
  <si>
    <t>計(kW)</t>
    <rPh sb="0" eb="1">
      <t>ケイ</t>
    </rPh>
    <rPh sb="1" eb="2">
      <t>デンケイ</t>
    </rPh>
    <phoneticPr fontId="4"/>
  </si>
  <si>
    <t>計(kW)</t>
    <rPh sb="0" eb="1">
      <t>ケイ</t>
    </rPh>
    <phoneticPr fontId="4"/>
  </si>
  <si>
    <t>（kW/台）</t>
    <rPh sb="4" eb="5">
      <t>ダイ</t>
    </rPh>
    <phoneticPr fontId="4"/>
  </si>
  <si>
    <t>能力計(kW)</t>
    <rPh sb="0" eb="3">
      <t>ノウリョクケイ</t>
    </rPh>
    <phoneticPr fontId="4"/>
  </si>
  <si>
    <t>消費ガス量</t>
    <rPh sb="0" eb="2">
      <t>ショウヒ</t>
    </rPh>
    <rPh sb="4" eb="5">
      <t>リョウ</t>
    </rPh>
    <phoneticPr fontId="4"/>
  </si>
  <si>
    <t>待機時電力</t>
    <rPh sb="0" eb="2">
      <t>タイキ</t>
    </rPh>
    <rPh sb="2" eb="3">
      <t>ジ</t>
    </rPh>
    <rPh sb="3" eb="5">
      <t>デンリョク</t>
    </rPh>
    <phoneticPr fontId="4"/>
  </si>
  <si>
    <t>消費電力</t>
    <rPh sb="0" eb="2">
      <t>ショウヒ</t>
    </rPh>
    <rPh sb="2" eb="4">
      <t>デンリョク</t>
    </rPh>
    <phoneticPr fontId="4"/>
  </si>
  <si>
    <t>機器能力</t>
    <rPh sb="0" eb="2">
      <t>キキ</t>
    </rPh>
    <rPh sb="2" eb="4">
      <t>ノウリョク</t>
    </rPh>
    <phoneticPr fontId="4"/>
  </si>
  <si>
    <t>※薄黄色のセルの必要箇所に入力すること。</t>
    <rPh sb="1" eb="2">
      <t>ウス</t>
    </rPh>
    <rPh sb="2" eb="4">
      <t>キイロ</t>
    </rPh>
    <rPh sb="8" eb="10">
      <t>ヒツヨウ</t>
    </rPh>
    <rPh sb="10" eb="12">
      <t>カショ</t>
    </rPh>
    <rPh sb="13" eb="15">
      <t>ニュウリョク</t>
    </rPh>
    <phoneticPr fontId="4"/>
  </si>
  <si>
    <t>（様式５－８）</t>
    <rPh sb="1" eb="3">
      <t>ヨウシキ</t>
    </rPh>
    <phoneticPr fontId="4"/>
  </si>
  <si>
    <t>（様式５－７）</t>
    <rPh sb="1" eb="3">
      <t>ヨウシキ</t>
    </rPh>
    <phoneticPr fontId="4"/>
  </si>
  <si>
    <t>サービス対価の支払予定表</t>
    <rPh sb="4" eb="6">
      <t>タイカ</t>
    </rPh>
    <rPh sb="7" eb="9">
      <t>シハラ</t>
    </rPh>
    <rPh sb="9" eb="12">
      <t>ヨテイヒョウ</t>
    </rPh>
    <phoneticPr fontId="4"/>
  </si>
  <si>
    <t>支払時期</t>
    <rPh sb="0" eb="2">
      <t>シハライ</t>
    </rPh>
    <rPh sb="2" eb="4">
      <t>ジキ</t>
    </rPh>
    <phoneticPr fontId="4"/>
  </si>
  <si>
    <t>５月</t>
    <rPh sb="1" eb="2">
      <t>ガツ</t>
    </rPh>
    <phoneticPr fontId="4"/>
  </si>
  <si>
    <t>注</t>
    <rPh sb="0" eb="1">
      <t>チュウ</t>
    </rPh>
    <phoneticPr fontId="4"/>
  </si>
  <si>
    <t>電子データとして提出する際には、計算式（関数）が分かるようにすること。</t>
    <phoneticPr fontId="1"/>
  </si>
  <si>
    <t>現状</t>
    <rPh sb="0" eb="2">
      <t>ゲンジョウ</t>
    </rPh>
    <phoneticPr fontId="4"/>
  </si>
  <si>
    <r>
      <rPr>
        <sz val="11"/>
        <rFont val="ＭＳ Ｐゴシック"/>
        <family val="2"/>
        <charset val="128"/>
      </rPr>
      <t>2</t>
    </r>
    <r>
      <rPr>
        <sz val="11"/>
        <rFont val="ＭＳ Ｐゴシック"/>
        <family val="3"/>
        <charset val="128"/>
      </rPr>
      <t>～</t>
    </r>
    <r>
      <rPr>
        <sz val="11"/>
        <color theme="1"/>
        <rFont val="ＭＳ Ｐゴシック"/>
        <family val="2"/>
        <charset val="128"/>
        <scheme val="minor"/>
      </rPr>
      <t>13</t>
    </r>
    <r>
      <rPr>
        <sz val="11"/>
        <rFont val="ＭＳ Ｐゴシック"/>
        <family val="3"/>
        <charset val="128"/>
      </rPr>
      <t>年度</t>
    </r>
    <rPh sb="4" eb="6">
      <t>ネンド</t>
    </rPh>
    <phoneticPr fontId="4"/>
  </si>
  <si>
    <t>ガス</t>
    <phoneticPr fontId="4"/>
  </si>
  <si>
    <t>ガス</t>
    <phoneticPr fontId="4"/>
  </si>
  <si>
    <t>ガス</t>
    <phoneticPr fontId="4"/>
  </si>
  <si>
    <t>●学校別エネルギー等積算表</t>
    <rPh sb="1" eb="3">
      <t>ガッコウ</t>
    </rPh>
    <rPh sb="3" eb="4">
      <t>ベツ</t>
    </rPh>
    <rPh sb="9" eb="10">
      <t>ナド</t>
    </rPh>
    <rPh sb="10" eb="12">
      <t>セキサン</t>
    </rPh>
    <rPh sb="12" eb="13">
      <t>ヒョウ</t>
    </rPh>
    <phoneticPr fontId="4"/>
  </si>
  <si>
    <t>（様式８－４）</t>
    <rPh sb="1" eb="3">
      <t>ヨウシキ</t>
    </rPh>
    <phoneticPr fontId="4"/>
  </si>
  <si>
    <t>kW ×</t>
    <phoneticPr fontId="4"/>
  </si>
  <si>
    <t>×</t>
    <phoneticPr fontId="4"/>
  </si>
  <si>
    <t>(</t>
    <phoneticPr fontId="4"/>
  </si>
  <si>
    <t>+</t>
    <phoneticPr fontId="4"/>
  </si>
  <si>
    <t>ガス</t>
    <phoneticPr fontId="4"/>
  </si>
  <si>
    <r>
      <t>能力（kW/台）</t>
    </r>
    <r>
      <rPr>
        <vertAlign val="superscript"/>
        <sz val="9"/>
        <rFont val="ＭＳ Ｐゴシック"/>
        <family val="3"/>
        <charset val="128"/>
      </rPr>
      <t>注1</t>
    </r>
    <rPh sb="0" eb="2">
      <t>ノウリョク</t>
    </rPh>
    <rPh sb="6" eb="7">
      <t>ダイ</t>
    </rPh>
    <rPh sb="8" eb="9">
      <t>チュウ</t>
    </rPh>
    <phoneticPr fontId="4"/>
  </si>
  <si>
    <r>
      <t>室内機接続割合</t>
    </r>
    <r>
      <rPr>
        <vertAlign val="superscript"/>
        <sz val="9"/>
        <rFont val="ＭＳ Ｐゴシック"/>
        <family val="3"/>
        <charset val="128"/>
      </rPr>
      <t>注1</t>
    </r>
    <rPh sb="0" eb="3">
      <t>シツナイキ</t>
    </rPh>
    <rPh sb="3" eb="5">
      <t>セツゾク</t>
    </rPh>
    <rPh sb="5" eb="7">
      <t>ワリアイ</t>
    </rPh>
    <rPh sb="7" eb="8">
      <t>チュウ</t>
    </rPh>
    <phoneticPr fontId="4"/>
  </si>
  <si>
    <t>教室等</t>
    <phoneticPr fontId="4"/>
  </si>
  <si>
    <t>管理諸室等</t>
    <phoneticPr fontId="4"/>
  </si>
  <si>
    <r>
      <t>（kW/台）</t>
    </r>
    <r>
      <rPr>
        <vertAlign val="superscript"/>
        <sz val="9"/>
        <rFont val="ＭＳ Ｐゴシック"/>
        <family val="3"/>
        <charset val="128"/>
      </rPr>
      <t>注2</t>
    </r>
    <rPh sb="4" eb="5">
      <t>ダイ</t>
    </rPh>
    <rPh sb="6" eb="7">
      <t>チュウ</t>
    </rPh>
    <phoneticPr fontId="4"/>
  </si>
  <si>
    <r>
      <t>（kW/台）</t>
    </r>
    <r>
      <rPr>
        <vertAlign val="superscript"/>
        <sz val="9"/>
        <rFont val="ＭＳ Ｐゴシック"/>
        <family val="3"/>
        <charset val="128"/>
      </rPr>
      <t>注3</t>
    </r>
    <rPh sb="4" eb="5">
      <t>ダイ</t>
    </rPh>
    <rPh sb="6" eb="7">
      <t>チュウ</t>
    </rPh>
    <phoneticPr fontId="4"/>
  </si>
  <si>
    <t>(％）</t>
    <phoneticPr fontId="4"/>
  </si>
  <si>
    <t>（％）</t>
    <phoneticPr fontId="4"/>
  </si>
  <si>
    <t>室内機(教室等)</t>
    <rPh sb="0" eb="3">
      <t>シツナイキ</t>
    </rPh>
    <rPh sb="1" eb="2">
      <t>キョウシツ</t>
    </rPh>
    <phoneticPr fontId="4"/>
  </si>
  <si>
    <t>室内機(管理諸室等)</t>
    <rPh sb="0" eb="3">
      <t>シツナイキ</t>
    </rPh>
    <phoneticPr fontId="4"/>
  </si>
  <si>
    <t>※最大電力算定時は，「月別負荷率」にかかわらず，当該校における普通教室等（特別教室等を除く）の全室および管理諸室等全室が一斉運転するものとして，算定すること。</t>
    <rPh sb="57" eb="59">
      <t>ゼンシツ</t>
    </rPh>
    <phoneticPr fontId="4"/>
  </si>
  <si>
    <t>注1：室外機ごとに接続される室内機の冷房能力を教室等・管理諸室等別に合計し，その比率を記入すること。</t>
    <rPh sb="0" eb="1">
      <t>チュウ</t>
    </rPh>
    <rPh sb="3" eb="6">
      <t>シツガイキ</t>
    </rPh>
    <rPh sb="9" eb="11">
      <t>セツゾク</t>
    </rPh>
    <rPh sb="14" eb="17">
      <t>シツナイキ</t>
    </rPh>
    <rPh sb="18" eb="20">
      <t>レイボウ</t>
    </rPh>
    <rPh sb="20" eb="22">
      <t>ノウリョク</t>
    </rPh>
    <rPh sb="32" eb="33">
      <t>ベツ</t>
    </rPh>
    <rPh sb="34" eb="36">
      <t>ゴウケイ</t>
    </rPh>
    <phoneticPr fontId="4"/>
  </si>
  <si>
    <t>教室等</t>
    <phoneticPr fontId="4"/>
  </si>
  <si>
    <t>管理諸室等</t>
    <phoneticPr fontId="4"/>
  </si>
  <si>
    <t>（MW）</t>
    <phoneticPr fontId="4"/>
  </si>
  <si>
    <t>※ピーク時の負荷は、熱負荷計算に基づき、教室等・管理諸室等別に</t>
    <rPh sb="4" eb="5">
      <t>ジ</t>
    </rPh>
    <rPh sb="6" eb="8">
      <t>フカ</t>
    </rPh>
    <rPh sb="10" eb="11">
      <t>ネツ</t>
    </rPh>
    <rPh sb="11" eb="13">
      <t>フカ</t>
    </rPh>
    <rPh sb="13" eb="15">
      <t>ケイサン</t>
    </rPh>
    <rPh sb="16" eb="17">
      <t>モト</t>
    </rPh>
    <rPh sb="29" eb="30">
      <t>ベツ</t>
    </rPh>
    <phoneticPr fontId="4"/>
  </si>
  <si>
    <t>kWh</t>
    <phoneticPr fontId="1"/>
  </si>
  <si>
    <t>教室等</t>
    <rPh sb="0" eb="3">
      <t>キョウシツナド</t>
    </rPh>
    <phoneticPr fontId="1"/>
  </si>
  <si>
    <t>管理諸室等</t>
    <rPh sb="0" eb="3">
      <t>カンリショ</t>
    </rPh>
    <rPh sb="3" eb="4">
      <t>シツ</t>
    </rPh>
    <rPh sb="4" eb="5">
      <t>ナド</t>
    </rPh>
    <phoneticPr fontId="1"/>
  </si>
  <si>
    <t>計</t>
    <rPh sb="0" eb="1">
      <t>ケイ</t>
    </rPh>
    <phoneticPr fontId="1"/>
  </si>
  <si>
    <t>(kW/kW)</t>
    <phoneticPr fontId="4"/>
  </si>
  <si>
    <t>■ガス消費量総括表</t>
    <rPh sb="3" eb="5">
      <t>ショウヒ</t>
    </rPh>
    <rPh sb="5" eb="6">
      <t>リョウ</t>
    </rPh>
    <rPh sb="6" eb="8">
      <t>ソウカツ</t>
    </rPh>
    <rPh sb="8" eb="9">
      <t>ヒョウ</t>
    </rPh>
    <phoneticPr fontId="4"/>
  </si>
  <si>
    <r>
      <t>m</t>
    </r>
    <r>
      <rPr>
        <vertAlign val="superscript"/>
        <sz val="9"/>
        <rFont val="ＭＳ Ｐゴシック"/>
        <family val="3"/>
        <charset val="128"/>
      </rPr>
      <t>3</t>
    </r>
    <phoneticPr fontId="1"/>
  </si>
  <si>
    <r>
      <t>(m</t>
    </r>
    <r>
      <rPr>
        <vertAlign val="superscript"/>
        <sz val="9"/>
        <rFont val="ＭＳ Ｐゴシック"/>
        <family val="3"/>
        <charset val="128"/>
      </rPr>
      <t>3</t>
    </r>
    <r>
      <rPr>
        <sz val="9"/>
        <rFont val="ＭＳ Ｐゴシック"/>
        <family val="3"/>
        <charset val="128"/>
      </rPr>
      <t>/kW)</t>
    </r>
    <phoneticPr fontId="4"/>
  </si>
  <si>
    <r>
      <t>ガス使用量(m</t>
    </r>
    <r>
      <rPr>
        <vertAlign val="superscript"/>
        <sz val="9"/>
        <rFont val="ＭＳ Ｐゴシック"/>
        <family val="3"/>
        <charset val="128"/>
      </rPr>
      <t>3</t>
    </r>
    <r>
      <rPr>
        <sz val="9"/>
        <rFont val="ＭＳ Ｐゴシック"/>
        <family val="3"/>
        <charset val="128"/>
      </rPr>
      <t>)</t>
    </r>
    <rPh sb="2" eb="5">
      <t>シヨウリョウ</t>
    </rPh>
    <phoneticPr fontId="4"/>
  </si>
  <si>
    <r>
      <t>基本料金</t>
    </r>
    <r>
      <rPr>
        <sz val="8"/>
        <rFont val="ＭＳ Ｐゴシック"/>
        <family val="3"/>
        <charset val="128"/>
      </rPr>
      <t>（本事業による増加分）</t>
    </r>
    <rPh sb="0" eb="2">
      <t>キホン</t>
    </rPh>
    <rPh sb="2" eb="4">
      <t>リョウキン</t>
    </rPh>
    <rPh sb="5" eb="8">
      <t>ホンジギョウ</t>
    </rPh>
    <rPh sb="11" eb="14">
      <t>ゾウカブン</t>
    </rPh>
    <phoneticPr fontId="4"/>
  </si>
  <si>
    <t>※行が不足する場合は，適宜，行を挿入して記入し，昼間電力，夜間電力などの詳細がわかるように記述のこと。
※便宜上、「教室等」、「管理諸室等」に分けて記載する形式としているが、エネルギー事業者との契約は１本であることに留意すること([教室等」、「管理諸室等」で単価が変わるものではない）。</t>
    <rPh sb="1" eb="2">
      <t>ギョウ</t>
    </rPh>
    <rPh sb="3" eb="5">
      <t>フソク</t>
    </rPh>
    <rPh sb="7" eb="9">
      <t>バアイ</t>
    </rPh>
    <rPh sb="11" eb="13">
      <t>テキギ</t>
    </rPh>
    <rPh sb="14" eb="15">
      <t>ギョウ</t>
    </rPh>
    <rPh sb="16" eb="18">
      <t>ソウニュウ</t>
    </rPh>
    <rPh sb="20" eb="22">
      <t>キニュウ</t>
    </rPh>
    <rPh sb="24" eb="26">
      <t>ヒルマ</t>
    </rPh>
    <rPh sb="26" eb="28">
      <t>デンリョク</t>
    </rPh>
    <rPh sb="29" eb="31">
      <t>ヤカン</t>
    </rPh>
    <rPh sb="31" eb="33">
      <t>デンリョク</t>
    </rPh>
    <rPh sb="36" eb="38">
      <t>ショウサイ</t>
    </rPh>
    <rPh sb="45" eb="47">
      <t>キジュツ</t>
    </rPh>
    <rPh sb="53" eb="56">
      <t>ベンギジョウ</t>
    </rPh>
    <rPh sb="58" eb="61">
      <t>キョウシツナド</t>
    </rPh>
    <rPh sb="64" eb="67">
      <t>カンリショ</t>
    </rPh>
    <rPh sb="67" eb="68">
      <t>シツ</t>
    </rPh>
    <rPh sb="68" eb="69">
      <t>ナド</t>
    </rPh>
    <rPh sb="71" eb="72">
      <t>ワ</t>
    </rPh>
    <rPh sb="74" eb="76">
      <t>キサイ</t>
    </rPh>
    <rPh sb="78" eb="80">
      <t>ケイシキ</t>
    </rPh>
    <rPh sb="92" eb="95">
      <t>ジギョウシャ</t>
    </rPh>
    <rPh sb="97" eb="99">
      <t>ケイヤク</t>
    </rPh>
    <rPh sb="101" eb="102">
      <t>ホン</t>
    </rPh>
    <rPh sb="108" eb="110">
      <t>リュウイ</t>
    </rPh>
    <rPh sb="116" eb="118">
      <t>キョウシツ</t>
    </rPh>
    <rPh sb="118" eb="119">
      <t>ナド</t>
    </rPh>
    <rPh sb="122" eb="125">
      <t>カンリショ</t>
    </rPh>
    <rPh sb="125" eb="126">
      <t>シツ</t>
    </rPh>
    <rPh sb="126" eb="127">
      <t>ナド</t>
    </rPh>
    <rPh sb="129" eb="131">
      <t>タンカ</t>
    </rPh>
    <rPh sb="132" eb="133">
      <t>カ</t>
    </rPh>
    <phoneticPr fontId="4"/>
  </si>
  <si>
    <t>教室等</t>
    <rPh sb="0" eb="2">
      <t>キョウシツ</t>
    </rPh>
    <rPh sb="2" eb="3">
      <t>ナド</t>
    </rPh>
    <phoneticPr fontId="1"/>
  </si>
  <si>
    <t>kWh</t>
    <phoneticPr fontId="4"/>
  </si>
  <si>
    <t>(</t>
    <phoneticPr fontId="4"/>
  </si>
  <si>
    <t>+</t>
    <phoneticPr fontId="4"/>
  </si>
  <si>
    <t>管理
諸室等</t>
    <rPh sb="0" eb="2">
      <t>カンリ</t>
    </rPh>
    <rPh sb="3" eb="5">
      <t>モロムロ</t>
    </rPh>
    <rPh sb="4" eb="6">
      <t>シツナド</t>
    </rPh>
    <phoneticPr fontId="1"/>
  </si>
  <si>
    <t>※便宜上、「教室等」、「管理諸室等」に分けて記載する形式としているが、エネルギー事業者との契約は１本であることに留意すること([教室等」、「管理諸室等」で単価が変わるものではない）。</t>
    <phoneticPr fontId="1"/>
  </si>
  <si>
    <t>冷房</t>
    <rPh sb="0" eb="2">
      <t>レイボウ</t>
    </rPh>
    <phoneticPr fontId="1"/>
  </si>
  <si>
    <r>
      <t>円/m</t>
    </r>
    <r>
      <rPr>
        <vertAlign val="superscript"/>
        <sz val="9"/>
        <rFont val="ＭＳ Ｐゴシック"/>
        <family val="3"/>
        <charset val="128"/>
      </rPr>
      <t>3</t>
    </r>
    <r>
      <rPr>
        <sz val="9"/>
        <rFont val="ＭＳ Ｐゴシック"/>
        <family val="3"/>
        <charset val="128"/>
      </rPr>
      <t>　×</t>
    </r>
    <rPh sb="0" eb="1">
      <t>エン</t>
    </rPh>
    <phoneticPr fontId="4"/>
  </si>
  <si>
    <r>
      <t>m</t>
    </r>
    <r>
      <rPr>
        <vertAlign val="superscript"/>
        <sz val="9"/>
        <rFont val="ＭＳ Ｐゴシック"/>
        <family val="3"/>
        <charset val="128"/>
      </rPr>
      <t>3</t>
    </r>
    <r>
      <rPr>
        <sz val="9"/>
        <rFont val="ＭＳ Ｐゴシック"/>
        <family val="3"/>
        <charset val="128"/>
      </rPr>
      <t>　＋</t>
    </r>
    <phoneticPr fontId="4"/>
  </si>
  <si>
    <r>
      <t>m</t>
    </r>
    <r>
      <rPr>
        <vertAlign val="superscript"/>
        <sz val="9"/>
        <rFont val="ＭＳ Ｐゴシック"/>
        <family val="3"/>
        <charset val="128"/>
      </rPr>
      <t>3</t>
    </r>
    <phoneticPr fontId="4"/>
  </si>
  <si>
    <t>暖房</t>
    <rPh sb="0" eb="2">
      <t>ダンボウ</t>
    </rPh>
    <phoneticPr fontId="1"/>
  </si>
  <si>
    <r>
      <t>m</t>
    </r>
    <r>
      <rPr>
        <vertAlign val="superscript"/>
        <sz val="9"/>
        <rFont val="ＭＳ Ｐゴシック"/>
        <family val="3"/>
        <charset val="128"/>
      </rPr>
      <t>3</t>
    </r>
    <r>
      <rPr>
        <sz val="9"/>
        <rFont val="ＭＳ Ｐゴシック"/>
        <family val="3"/>
        <charset val="128"/>
      </rPr>
      <t>　＋</t>
    </r>
    <phoneticPr fontId="4"/>
  </si>
  <si>
    <r>
      <t>m</t>
    </r>
    <r>
      <rPr>
        <vertAlign val="superscript"/>
        <sz val="9"/>
        <rFont val="ＭＳ Ｐゴシック"/>
        <family val="3"/>
        <charset val="128"/>
      </rPr>
      <t>3</t>
    </r>
    <phoneticPr fontId="4"/>
  </si>
  <si>
    <t>計</t>
    <rPh sb="0" eb="1">
      <t>ケイ</t>
    </rPh>
    <phoneticPr fontId="33"/>
  </si>
  <si>
    <t>　</t>
    <phoneticPr fontId="1"/>
  </si>
  <si>
    <t>★金額は、税込で記入すること。</t>
    <rPh sb="1" eb="3">
      <t>キンガク</t>
    </rPh>
    <rPh sb="5" eb="7">
      <t>ゼイコミ</t>
    </rPh>
    <rPh sb="8" eb="10">
      <t>キニュウ</t>
    </rPh>
    <phoneticPr fontId="4"/>
  </si>
  <si>
    <t>★本様式で算出されたエネルギー消費量及びエネルギー費用は、様式8-3及び様式8-5に整合すべきものであることに留意すること。</t>
    <rPh sb="1" eb="2">
      <t>ホン</t>
    </rPh>
    <rPh sb="2" eb="4">
      <t>ヨウシキ</t>
    </rPh>
    <rPh sb="5" eb="7">
      <t>サンシュツ</t>
    </rPh>
    <rPh sb="15" eb="18">
      <t>ショウヒリョウ</t>
    </rPh>
    <rPh sb="18" eb="19">
      <t>オヨ</t>
    </rPh>
    <rPh sb="25" eb="27">
      <t>ヒヨウ</t>
    </rPh>
    <rPh sb="29" eb="31">
      <t>ヨウシキ</t>
    </rPh>
    <rPh sb="34" eb="35">
      <t>オヨ</t>
    </rPh>
    <rPh sb="36" eb="38">
      <t>ヨウシキ</t>
    </rPh>
    <rPh sb="42" eb="44">
      <t>セイゴウ</t>
    </rPh>
    <rPh sb="55" eb="57">
      <t>リュウイ</t>
    </rPh>
    <phoneticPr fontId="4"/>
  </si>
  <si>
    <t>小学校・中学校用</t>
    <rPh sb="0" eb="3">
      <t>ショウガッコウ</t>
    </rPh>
    <rPh sb="4" eb="7">
      <t>チュウガッコウ</t>
    </rPh>
    <rPh sb="7" eb="8">
      <t>ヨウ</t>
    </rPh>
    <phoneticPr fontId="1"/>
  </si>
  <si>
    <t>運転日数</t>
    <rPh sb="0" eb="2">
      <t>ウンテン</t>
    </rPh>
    <rPh sb="2" eb="4">
      <t>ニッスウ</t>
    </rPh>
    <phoneticPr fontId="1"/>
  </si>
  <si>
    <t>運転時間</t>
    <rPh sb="0" eb="2">
      <t>ウンテン</t>
    </rPh>
    <rPh sb="2" eb="4">
      <t>ジカン</t>
    </rPh>
    <phoneticPr fontId="1"/>
  </si>
  <si>
    <t>（日/月）</t>
    <rPh sb="1" eb="2">
      <t>ニチ</t>
    </rPh>
    <rPh sb="3" eb="4">
      <t>ツキ</t>
    </rPh>
    <phoneticPr fontId="1"/>
  </si>
  <si>
    <t>（h/日）</t>
    <rPh sb="3" eb="4">
      <t>ニチ</t>
    </rPh>
    <phoneticPr fontId="1"/>
  </si>
  <si>
    <t>幼稚園用</t>
    <rPh sb="0" eb="3">
      <t>ヨウチエン</t>
    </rPh>
    <rPh sb="3" eb="4">
      <t>ヨウ</t>
    </rPh>
    <phoneticPr fontId="1"/>
  </si>
  <si>
    <t>西条市長  様</t>
    <rPh sb="2" eb="4">
      <t>シチョウ</t>
    </rPh>
    <rPh sb="3" eb="4">
      <t>チョウ</t>
    </rPh>
    <rPh sb="6" eb="7">
      <t>サマ</t>
    </rPh>
    <phoneticPr fontId="4"/>
  </si>
  <si>
    <t>金額は、消費税及び地方消費税相当額を加えた額を記入すること。</t>
    <phoneticPr fontId="1"/>
  </si>
  <si>
    <r>
      <t>※契約電力は</t>
    </r>
    <r>
      <rPr>
        <sz val="11"/>
        <color rgb="FFFF0000"/>
        <rFont val="ＭＳ Ｐゴシック"/>
        <family val="3"/>
        <charset val="128"/>
      </rPr>
      <t>平成●●年●月現在の値。</t>
    </r>
    <phoneticPr fontId="1"/>
  </si>
  <si>
    <t>注：初年度（平成30年度）のエネルギー費用は、平成30年1月～3月に消費されるエネルギーを積算すること。</t>
    <rPh sb="0" eb="1">
      <t>チュウ</t>
    </rPh>
    <rPh sb="2" eb="5">
      <t>ショネンド</t>
    </rPh>
    <rPh sb="6" eb="8">
      <t>ヘイセイ</t>
    </rPh>
    <rPh sb="10" eb="12">
      <t>ネンド</t>
    </rPh>
    <rPh sb="19" eb="21">
      <t>ヒヨウ</t>
    </rPh>
    <rPh sb="23" eb="25">
      <t>ヘイセイ</t>
    </rPh>
    <rPh sb="27" eb="28">
      <t>ネン</t>
    </rPh>
    <rPh sb="29" eb="30">
      <t>ガツ</t>
    </rPh>
    <rPh sb="32" eb="33">
      <t>ガツ</t>
    </rPh>
    <rPh sb="34" eb="36">
      <t>ショウヒ</t>
    </rPh>
    <rPh sb="45" eb="47">
      <t>セキサン</t>
    </rPh>
    <phoneticPr fontId="1"/>
  </si>
  <si>
    <t>★使用するエネルギー単価は、平成30年●月●日現在の●●電力および●●ガスの公表値を用いるものとする。LPガスの単価については、使用した単価の根拠を参考資料として添付すること。</t>
    <rPh sb="1" eb="3">
      <t>シヨウ</t>
    </rPh>
    <rPh sb="10" eb="12">
      <t>タンカ</t>
    </rPh>
    <rPh sb="14" eb="16">
      <t>ヘイセイ</t>
    </rPh>
    <rPh sb="18" eb="19">
      <t>ネン</t>
    </rPh>
    <rPh sb="20" eb="21">
      <t>ガツ</t>
    </rPh>
    <rPh sb="22" eb="23">
      <t>ニチ</t>
    </rPh>
    <rPh sb="23" eb="25">
      <t>ゲンザイ</t>
    </rPh>
    <rPh sb="28" eb="30">
      <t>デンリョク</t>
    </rPh>
    <rPh sb="38" eb="41">
      <t>コウヒョウチ</t>
    </rPh>
    <rPh sb="42" eb="43">
      <t>モチ</t>
    </rPh>
    <rPh sb="56" eb="58">
      <t>タンカ</t>
    </rPh>
    <rPh sb="64" eb="66">
      <t>シヨウ</t>
    </rPh>
    <rPh sb="68" eb="70">
      <t>タンカ</t>
    </rPh>
    <rPh sb="71" eb="73">
      <t>コンキョ</t>
    </rPh>
    <rPh sb="74" eb="76">
      <t>サンコウ</t>
    </rPh>
    <rPh sb="76" eb="78">
      <t>シリョウ</t>
    </rPh>
    <rPh sb="81" eb="83">
      <t>テンプ</t>
    </rPh>
    <phoneticPr fontId="4"/>
  </si>
  <si>
    <t>入札説明書等に関する質問書</t>
    <rPh sb="0" eb="2">
      <t>ニュウサツ</t>
    </rPh>
    <rPh sb="2" eb="5">
      <t>セツメイショ</t>
    </rPh>
    <rPh sb="5" eb="6">
      <t>トウ</t>
    </rPh>
    <rPh sb="7" eb="8">
      <t>カン</t>
    </rPh>
    <rPh sb="10" eb="13">
      <t>シツモンショ</t>
    </rPh>
    <phoneticPr fontId="4"/>
  </si>
  <si>
    <t>入札説明書等に関する質問書</t>
    <rPh sb="0" eb="2">
      <t>ニュウサツ</t>
    </rPh>
    <rPh sb="2" eb="5">
      <t>セツメイショ</t>
    </rPh>
    <rPh sb="5" eb="6">
      <t>トウ</t>
    </rPh>
    <phoneticPr fontId="4"/>
  </si>
  <si>
    <r>
      <t>資料名</t>
    </r>
    <r>
      <rPr>
        <sz val="10"/>
        <rFont val="ＭＳ Ｐ明朝"/>
        <family val="1"/>
        <charset val="128"/>
      </rPr>
      <t>　（記入例：入札説明書本文／要求水準書）</t>
    </r>
    <r>
      <rPr>
        <sz val="11"/>
        <rFont val="ＭＳ Ｐ明朝"/>
        <family val="1"/>
        <charset val="128"/>
      </rPr>
      <t xml:space="preserve">
</t>
    </r>
    <rPh sb="0" eb="2">
      <t>シリョウ</t>
    </rPh>
    <rPh sb="2" eb="3">
      <t>メイ</t>
    </rPh>
    <rPh sb="5" eb="7">
      <t>キニュウ</t>
    </rPh>
    <rPh sb="7" eb="8">
      <t>レイ</t>
    </rPh>
    <rPh sb="9" eb="11">
      <t>ニュウサツ</t>
    </rPh>
    <rPh sb="11" eb="14">
      <t>セツメイショ</t>
    </rPh>
    <rPh sb="14" eb="16">
      <t>ホンブン</t>
    </rPh>
    <rPh sb="15" eb="16">
      <t>イリモト</t>
    </rPh>
    <rPh sb="17" eb="19">
      <t>ヨウキュウ</t>
    </rPh>
    <rPh sb="19" eb="21">
      <t>スイジュン</t>
    </rPh>
    <rPh sb="21" eb="22">
      <t>ショ</t>
    </rPh>
    <phoneticPr fontId="4"/>
  </si>
  <si>
    <t>　　小学校</t>
    <rPh sb="2" eb="5">
      <t>ショウガッコウ</t>
    </rPh>
    <phoneticPr fontId="1"/>
  </si>
  <si>
    <t>　　中学校</t>
    <rPh sb="2" eb="5">
      <t>チュウガッコウ</t>
    </rPh>
    <phoneticPr fontId="1"/>
  </si>
  <si>
    <t>　　幼稚園</t>
    <rPh sb="2" eb="5">
      <t>ヨウチエン</t>
    </rPh>
    <phoneticPr fontId="1"/>
  </si>
  <si>
    <t>西条小学校</t>
    <phoneticPr fontId="1"/>
  </si>
  <si>
    <t>神拝小学校</t>
    <phoneticPr fontId="1"/>
  </si>
  <si>
    <t>大町小学校</t>
    <phoneticPr fontId="1"/>
  </si>
  <si>
    <t>玉津小学校</t>
    <phoneticPr fontId="1"/>
  </si>
  <si>
    <t>飯岡小学校</t>
    <phoneticPr fontId="1"/>
  </si>
  <si>
    <t>神戸小学校</t>
    <phoneticPr fontId="1"/>
  </si>
  <si>
    <t>禎瑞小学校</t>
    <phoneticPr fontId="1"/>
  </si>
  <si>
    <t>橘小学校</t>
    <phoneticPr fontId="1"/>
  </si>
  <si>
    <t>氷見小学校</t>
    <phoneticPr fontId="1"/>
  </si>
  <si>
    <t>壬生川小学校</t>
    <phoneticPr fontId="1"/>
  </si>
  <si>
    <t>周布小学校</t>
    <phoneticPr fontId="1"/>
  </si>
  <si>
    <t>吉井小学校</t>
    <phoneticPr fontId="1"/>
  </si>
  <si>
    <t>多賀小学校</t>
    <phoneticPr fontId="1"/>
  </si>
  <si>
    <t>国安小学校</t>
    <phoneticPr fontId="1"/>
  </si>
  <si>
    <t>吉岡小学校</t>
    <phoneticPr fontId="1"/>
  </si>
  <si>
    <t>三芳小学校</t>
    <phoneticPr fontId="1"/>
  </si>
  <si>
    <t>楠河小学校</t>
    <phoneticPr fontId="1"/>
  </si>
  <si>
    <t>庄内小学校</t>
    <phoneticPr fontId="1"/>
  </si>
  <si>
    <t>丹原小学校</t>
    <phoneticPr fontId="1"/>
  </si>
  <si>
    <t>徳田小学校</t>
    <phoneticPr fontId="1"/>
  </si>
  <si>
    <t>田滝小学校</t>
    <phoneticPr fontId="1"/>
  </si>
  <si>
    <t>田野小学校</t>
    <phoneticPr fontId="1"/>
  </si>
  <si>
    <t>中川小学校</t>
    <phoneticPr fontId="1"/>
  </si>
  <si>
    <t>小松小学校</t>
    <phoneticPr fontId="1"/>
  </si>
  <si>
    <t>石根小学校</t>
    <phoneticPr fontId="1"/>
  </si>
  <si>
    <t>西条東中学校</t>
    <phoneticPr fontId="1"/>
  </si>
  <si>
    <t>西条西中学校</t>
    <phoneticPr fontId="1"/>
  </si>
  <si>
    <t>西条南中学校</t>
    <phoneticPr fontId="1"/>
  </si>
  <si>
    <t>西条北中学校</t>
    <phoneticPr fontId="1"/>
  </si>
  <si>
    <t>東予東中学校</t>
    <phoneticPr fontId="1"/>
  </si>
  <si>
    <t>東予西中学校</t>
    <phoneticPr fontId="1"/>
  </si>
  <si>
    <t>河北中学校</t>
    <phoneticPr fontId="1"/>
  </si>
  <si>
    <t>丹原東中学校</t>
    <phoneticPr fontId="1"/>
  </si>
  <si>
    <t>丹原西中学校</t>
    <phoneticPr fontId="1"/>
  </si>
  <si>
    <t>小松中学校</t>
    <phoneticPr fontId="1"/>
  </si>
  <si>
    <t>ひまわり幼稚園</t>
    <phoneticPr fontId="1"/>
  </si>
  <si>
    <t>多賀幼稚園</t>
    <phoneticPr fontId="1"/>
  </si>
  <si>
    <t>国安幼稚園</t>
    <phoneticPr fontId="1"/>
  </si>
  <si>
    <t>小松幼稚園</t>
    <phoneticPr fontId="1"/>
  </si>
  <si>
    <t>　　　　小学校</t>
    <rPh sb="4" eb="7">
      <t>ショウガッコウ</t>
    </rPh>
    <phoneticPr fontId="1"/>
  </si>
  <si>
    <t>　　　　中学校</t>
    <rPh sb="4" eb="7">
      <t>チュウガッコウ</t>
    </rPh>
    <phoneticPr fontId="1"/>
  </si>
  <si>
    <t>　　　　幼稚園</t>
    <rPh sb="4" eb="7">
      <t>ヨウチエン</t>
    </rPh>
    <phoneticPr fontId="1"/>
  </si>
  <si>
    <t>2019年</t>
    <rPh sb="4" eb="5">
      <t>ネン</t>
    </rPh>
    <phoneticPr fontId="1"/>
  </si>
  <si>
    <t>2020年</t>
    <rPh sb="4" eb="5">
      <t>ネン</t>
    </rPh>
    <phoneticPr fontId="1"/>
  </si>
  <si>
    <t>2021年</t>
    <rPh sb="4" eb="5">
      <t>ネン</t>
    </rPh>
    <phoneticPr fontId="1"/>
  </si>
  <si>
    <t>2022年</t>
    <rPh sb="4" eb="5">
      <t>ネン</t>
    </rPh>
    <phoneticPr fontId="1"/>
  </si>
  <si>
    <t>2023年</t>
    <rPh sb="4" eb="5">
      <t>ネン</t>
    </rPh>
    <phoneticPr fontId="1"/>
  </si>
  <si>
    <t>2028年</t>
    <rPh sb="4" eb="5">
      <t>ネン</t>
    </rPh>
    <phoneticPr fontId="4"/>
  </si>
  <si>
    <t>2029年</t>
    <rPh sb="4" eb="5">
      <t>ネン</t>
    </rPh>
    <phoneticPr fontId="4"/>
  </si>
  <si>
    <t>2031年</t>
    <rPh sb="4" eb="5">
      <t>ネン</t>
    </rPh>
    <phoneticPr fontId="4"/>
  </si>
  <si>
    <t>西暦（年度）</t>
    <rPh sb="0" eb="2">
      <t>セイレキ</t>
    </rPh>
    <rPh sb="3" eb="5">
      <t>ネンド</t>
    </rPh>
    <phoneticPr fontId="4"/>
  </si>
  <si>
    <t>2018年度</t>
    <rPh sb="4" eb="6">
      <t>ネンド</t>
    </rPh>
    <phoneticPr fontId="4"/>
  </si>
  <si>
    <t>2019年度</t>
    <rPh sb="4" eb="6">
      <t>ネンド</t>
    </rPh>
    <phoneticPr fontId="4"/>
  </si>
  <si>
    <t>2020年度</t>
    <rPh sb="4" eb="6">
      <t>ネンド</t>
    </rPh>
    <phoneticPr fontId="4"/>
  </si>
  <si>
    <t>2021年度</t>
    <rPh sb="4" eb="6">
      <t>ネンド</t>
    </rPh>
    <phoneticPr fontId="4"/>
  </si>
  <si>
    <t>2022年度</t>
    <rPh sb="4" eb="6">
      <t>ネンド</t>
    </rPh>
    <phoneticPr fontId="4"/>
  </si>
  <si>
    <t>2023年度</t>
    <rPh sb="4" eb="6">
      <t>ネンド</t>
    </rPh>
    <phoneticPr fontId="4"/>
  </si>
  <si>
    <t>2024年度</t>
    <rPh sb="4" eb="6">
      <t>ネンド</t>
    </rPh>
    <phoneticPr fontId="4"/>
  </si>
  <si>
    <t>2025年度</t>
    <rPh sb="4" eb="6">
      <t>ネンド</t>
    </rPh>
    <phoneticPr fontId="4"/>
  </si>
  <si>
    <t>2026年度</t>
    <rPh sb="4" eb="6">
      <t>ネンド</t>
    </rPh>
    <phoneticPr fontId="4"/>
  </si>
  <si>
    <t>2027年度</t>
    <rPh sb="4" eb="6">
      <t>ネンド</t>
    </rPh>
    <phoneticPr fontId="4"/>
  </si>
  <si>
    <t>2028年度</t>
    <rPh sb="4" eb="6">
      <t>ネンド</t>
    </rPh>
    <phoneticPr fontId="4"/>
  </si>
  <si>
    <t>2029年度</t>
    <rPh sb="4" eb="6">
      <t>ネンド</t>
    </rPh>
    <phoneticPr fontId="4"/>
  </si>
  <si>
    <t>2030年度</t>
    <rPh sb="4" eb="6">
      <t>ネンド</t>
    </rPh>
    <phoneticPr fontId="4"/>
  </si>
  <si>
    <t xml:space="preserve">  「西条市立小中学校・幼稚園空調設備整備PFI事業」に関する入札説明書等について、質問事項がありますので、提出します。</t>
    <rPh sb="31" eb="33">
      <t>ニュウサツ</t>
    </rPh>
    <rPh sb="33" eb="37">
      <t>セツメイショナド</t>
    </rPh>
    <phoneticPr fontId="4"/>
  </si>
  <si>
    <t>2019年</t>
    <rPh sb="4" eb="5">
      <t>ネン</t>
    </rPh>
    <phoneticPr fontId="4"/>
  </si>
  <si>
    <t>2020年～2031年</t>
    <rPh sb="4" eb="5">
      <t>ネン</t>
    </rPh>
    <rPh sb="10" eb="11">
      <t>ネン</t>
    </rPh>
    <phoneticPr fontId="4"/>
  </si>
  <si>
    <t>　うち、設計・施工等のサービス対価　中学校・幼稚園分</t>
    <rPh sb="4" eb="6">
      <t>セッケイ</t>
    </rPh>
    <rPh sb="7" eb="9">
      <t>セコウ</t>
    </rPh>
    <rPh sb="9" eb="10">
      <t>トウ</t>
    </rPh>
    <rPh sb="15" eb="17">
      <t>タイカ</t>
    </rPh>
    <rPh sb="18" eb="19">
      <t>チュウ</t>
    </rPh>
    <rPh sb="19" eb="21">
      <t>ガッコウ</t>
    </rPh>
    <rPh sb="22" eb="25">
      <t>ヨウチエン</t>
    </rPh>
    <rPh sb="25" eb="26">
      <t>ブン</t>
    </rPh>
    <phoneticPr fontId="4"/>
  </si>
  <si>
    <t>　うち、設計・施工等のサービス対価　小学校分</t>
    <rPh sb="4" eb="6">
      <t>セッケイ</t>
    </rPh>
    <rPh sb="7" eb="9">
      <t>セコウ</t>
    </rPh>
    <rPh sb="9" eb="10">
      <t>トウ</t>
    </rPh>
    <rPh sb="15" eb="17">
      <t>タイカ</t>
    </rPh>
    <rPh sb="18" eb="21">
      <t>ショウガッコウ</t>
    </rPh>
    <rPh sb="21" eb="22">
      <t>ブン</t>
    </rPh>
    <phoneticPr fontId="4"/>
  </si>
  <si>
    <t>３月</t>
    <rPh sb="1" eb="2">
      <t>ガツ</t>
    </rPh>
    <phoneticPr fontId="1"/>
  </si>
  <si>
    <t>３月</t>
    <rPh sb="1" eb="2">
      <t>ガツ</t>
    </rPh>
    <phoneticPr fontId="1"/>
  </si>
  <si>
    <t>2023年</t>
    <rPh sb="4" eb="5">
      <t>ネン</t>
    </rPh>
    <phoneticPr fontId="4"/>
  </si>
  <si>
    <t>３月</t>
    <rPh sb="1" eb="2">
      <t>ガツ</t>
    </rPh>
    <phoneticPr fontId="4"/>
  </si>
  <si>
    <t>2024年</t>
    <rPh sb="4" eb="5">
      <t>ネン</t>
    </rPh>
    <phoneticPr fontId="1"/>
  </si>
  <si>
    <t>2025年</t>
    <rPh sb="4" eb="5">
      <t>ネン</t>
    </rPh>
    <phoneticPr fontId="4"/>
  </si>
  <si>
    <t>2026年</t>
    <rPh sb="4" eb="5">
      <t>ネン</t>
    </rPh>
    <phoneticPr fontId="4"/>
  </si>
  <si>
    <t>2024年</t>
    <rPh sb="4" eb="5">
      <t>ネン</t>
    </rPh>
    <phoneticPr fontId="4"/>
  </si>
  <si>
    <t>2027年</t>
    <rPh sb="4" eb="5">
      <t>ネン</t>
    </rPh>
    <phoneticPr fontId="4"/>
  </si>
  <si>
    <t>2029年</t>
    <rPh sb="4" eb="5">
      <t>ネン</t>
    </rPh>
    <phoneticPr fontId="1"/>
  </si>
  <si>
    <t>2030年</t>
    <rPh sb="4" eb="5">
      <t>ネン</t>
    </rPh>
    <phoneticPr fontId="1"/>
  </si>
  <si>
    <t>５月</t>
    <rPh sb="1" eb="2">
      <t>ガツ</t>
    </rPh>
    <phoneticPr fontId="1"/>
  </si>
  <si>
    <t>11月※1</t>
    <rPh sb="2" eb="3">
      <t>ガツ</t>
    </rPh>
    <phoneticPr fontId="4"/>
  </si>
  <si>
    <t>※1 維持管理のサービス対価のうち，空調設備の引き渡し日から2019年9月末までの支払時期</t>
    <rPh sb="3" eb="5">
      <t>イジ</t>
    </rPh>
    <rPh sb="5" eb="7">
      <t>カンリ</t>
    </rPh>
    <rPh sb="12" eb="14">
      <t>タイカ</t>
    </rPh>
    <rPh sb="18" eb="20">
      <t>クウチョウ</t>
    </rPh>
    <rPh sb="20" eb="22">
      <t>セツビ</t>
    </rPh>
    <rPh sb="23" eb="24">
      <t>ヒ</t>
    </rPh>
    <rPh sb="25" eb="26">
      <t>ワタ</t>
    </rPh>
    <rPh sb="27" eb="28">
      <t>ビ</t>
    </rPh>
    <rPh sb="34" eb="35">
      <t>ネン</t>
    </rPh>
    <rPh sb="36" eb="37">
      <t>ガツ</t>
    </rPh>
    <rPh sb="37" eb="38">
      <t>マツ</t>
    </rPh>
    <rPh sb="41" eb="43">
      <t>シハラ</t>
    </rPh>
    <rPh sb="43" eb="45">
      <t>ジキ</t>
    </rPh>
    <phoneticPr fontId="1"/>
  </si>
  <si>
    <t>平成　　　年　　月　　日</t>
    <rPh sb="0" eb="2">
      <t>ヘイセイ</t>
    </rPh>
    <rPh sb="5" eb="6">
      <t>ネン</t>
    </rPh>
    <rPh sb="8" eb="9">
      <t>ガツ</t>
    </rPh>
    <rPh sb="11" eb="12">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</si>
</sst>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_);[Red]\(0.0\)"/>
    <numFmt numFmtId="177" formatCode="0.0_ "/>
    <numFmt numFmtId="178" formatCode="00"/>
    <numFmt numFmtId="179" formatCode="0.00_ "/>
    <numFmt numFmtId="180" formatCode="0.000_ "/>
    <numFmt numFmtId="181" formatCode="#,##0.0;[Red]\-#,##0.0"/>
    <numFmt numFmtId="182" formatCode="0.0000_ "/>
    <numFmt numFmtId="183" formatCode="0.000"/>
    <numFmt numFmtId="184" formatCode="0.0"/>
  </numFmts>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color indexed="8"/>
      <name val="ＭＳ Ｐゴシック"/>
      <family val="3"/>
      <charset val="128"/>
    </font>
    <font>
      <sz val="6"/>
      <name val="ＭＳ Ｐゴシック"/>
      <family val="3"/>
      <charset val="128"/>
    </font>
    <font>
      <sz val="10"/>
      <name val="ＭＳ Ｐゴシック"/>
      <family val="3"/>
      <charset val="128"/>
    </font>
    <font>
      <sz val="11"/>
      <name val="ＭＳ ゴシック"/>
      <family val="3"/>
      <charset val="128"/>
    </font>
    <font>
      <sz val="11"/>
      <color indexed="8"/>
      <name val="ＭＳ Ｐゴシック"/>
      <family val="3"/>
      <charset val="128"/>
    </font>
    <font>
      <sz val="9"/>
      <color indexed="8"/>
      <name val="ＭＳ Ｐゴシック"/>
      <family val="3"/>
      <charset val="128"/>
    </font>
    <font>
      <sz val="12"/>
      <name val="ＭＳ Ｐゴシック"/>
      <family val="3"/>
      <charset val="128"/>
    </font>
    <font>
      <sz val="9"/>
      <name val="ＭＳ Ｐ明朝"/>
      <family val="1"/>
      <charset val="128"/>
    </font>
    <font>
      <vertAlign val="superscript"/>
      <sz val="11"/>
      <name val="ＭＳ Ｐゴシック"/>
      <family val="3"/>
      <charset val="128"/>
    </font>
    <font>
      <sz val="9"/>
      <name val="ＭＳ ゴシック"/>
      <family val="3"/>
      <charset val="128"/>
    </font>
    <font>
      <sz val="8"/>
      <color indexed="10"/>
      <name val="ＭＳ Ｐゴシック"/>
      <family val="3"/>
      <charset val="128"/>
    </font>
    <font>
      <sz val="8"/>
      <name val="ＭＳ Ｐゴシック"/>
      <family val="3"/>
      <charset val="128"/>
    </font>
    <font>
      <vertAlign val="superscript"/>
      <sz val="10"/>
      <name val="ＭＳ Ｐゴシック"/>
      <family val="3"/>
      <charset val="128"/>
    </font>
    <font>
      <sz val="10.5"/>
      <color theme="1"/>
      <name val="ＭＳ ゴシック"/>
      <family val="3"/>
      <charset val="128"/>
    </font>
    <font>
      <sz val="11"/>
      <name val="ＭＳ Ｐ明朝"/>
      <family val="1"/>
      <charset val="128"/>
    </font>
    <font>
      <sz val="10"/>
      <name val="ＭＳ Ｐ明朝"/>
      <family val="1"/>
      <charset val="128"/>
    </font>
    <font>
      <sz val="12"/>
      <name val="ＭＳ Ｐ明朝"/>
      <family val="1"/>
      <charset val="128"/>
    </font>
    <font>
      <sz val="10.5"/>
      <name val="ＭＳ Ｐ明朝"/>
      <family val="1"/>
      <charset val="128"/>
    </font>
    <font>
      <sz val="8"/>
      <color rgb="FFFF0000"/>
      <name val="ＭＳ Ｐゴシック"/>
      <family val="3"/>
      <charset val="128"/>
    </font>
    <font>
      <sz val="10.5"/>
      <color theme="1"/>
      <name val="ＭＳ Ｐ明朝"/>
      <family val="2"/>
      <charset val="128"/>
    </font>
    <font>
      <sz val="11"/>
      <color rgb="FFFF0000"/>
      <name val="ＭＳ Ｐゴシック"/>
      <family val="3"/>
      <charset val="128"/>
    </font>
    <font>
      <sz val="11"/>
      <name val="ＭＳ Ｐゴシック"/>
      <family val="2"/>
      <charset val="128"/>
    </font>
    <font>
      <sz val="10"/>
      <color rgb="FFFF0000"/>
      <name val="ＭＳ Ｐゴシック"/>
      <family val="3"/>
      <charset val="128"/>
    </font>
    <font>
      <sz val="11"/>
      <color theme="1"/>
      <name val="ＭＳ Ｐゴシック"/>
      <family val="2"/>
      <charset val="128"/>
      <scheme val="minor"/>
    </font>
    <font>
      <sz val="9"/>
      <name val="ＭＳ Ｐゴシック"/>
      <family val="3"/>
      <charset val="128"/>
    </font>
    <font>
      <sz val="14"/>
      <name val="HGS創英角ｺﾞｼｯｸUB"/>
      <family val="3"/>
      <charset val="128"/>
    </font>
    <font>
      <vertAlign val="superscript"/>
      <sz val="9"/>
      <name val="ＭＳ Ｐゴシック"/>
      <family val="3"/>
      <charset val="128"/>
    </font>
    <font>
      <sz val="6"/>
      <color indexed="10"/>
      <name val="ＭＳ Ｐゴシック"/>
      <family val="3"/>
      <charset val="128"/>
    </font>
    <font>
      <sz val="9"/>
      <color indexed="10"/>
      <name val="ＭＳ Ｐゴシック"/>
      <family val="3"/>
      <charset val="128"/>
    </font>
    <font>
      <sz val="9"/>
      <color rgb="FFFF0000"/>
      <name val="ＭＳ Ｐゴシック"/>
      <family val="3"/>
      <charset val="128"/>
    </font>
    <font>
      <sz val="6"/>
      <name val="ＭＳ Ｐ明朝"/>
      <family val="2"/>
      <charset val="128"/>
    </font>
    <font>
      <b/>
      <sz val="9"/>
      <color rgb="FFFF0000"/>
      <name val="ＭＳ Ｐゴシック"/>
      <family val="3"/>
      <charset val="128"/>
    </font>
    <font>
      <sz val="10"/>
      <color theme="1"/>
      <name val="HGPｺﾞｼｯｸM"/>
      <family val="2"/>
      <charset val="128"/>
    </font>
    <font>
      <sz val="9"/>
      <color theme="0"/>
      <name val="HGS創英角ｺﾞｼｯｸUB"/>
      <family val="3"/>
      <charset val="128"/>
    </font>
  </fonts>
  <fills count="14">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43"/>
        <bgColor indexed="64"/>
      </patternFill>
    </fill>
    <fill>
      <patternFill patternType="lightGray"/>
    </fill>
    <fill>
      <patternFill patternType="solid">
        <fgColor indexed="13"/>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
      <patternFill patternType="solid">
        <fgColor theme="1"/>
        <bgColor indexed="64"/>
      </patternFill>
    </fill>
    <fill>
      <patternFill patternType="solid">
        <fgColor indexed="65"/>
        <bgColor indexed="64"/>
      </patternFill>
    </fill>
    <fill>
      <patternFill patternType="solid">
        <fgColor rgb="FFFFFF99"/>
        <bgColor indexed="64"/>
      </patternFill>
    </fill>
    <fill>
      <patternFill patternType="solid">
        <fgColor rgb="FFFFFF00"/>
        <bgColor indexed="64"/>
      </patternFill>
    </fill>
  </fills>
  <borders count="27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dotted">
        <color auto="1"/>
      </left>
      <right/>
      <top/>
      <bottom/>
      <diagonal/>
    </border>
    <border>
      <left/>
      <right/>
      <top/>
      <bottom style="dotted">
        <color auto="1"/>
      </bottom>
      <diagonal/>
    </border>
    <border>
      <left/>
      <right style="dotted">
        <color auto="1"/>
      </right>
      <top/>
      <bottom style="dotted">
        <color auto="1"/>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bottom/>
      <diagonal/>
    </border>
    <border>
      <left style="medium">
        <color indexed="64"/>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double">
        <color indexed="64"/>
      </top>
      <bottom style="double">
        <color indexed="64"/>
      </bottom>
      <diagonal/>
    </border>
    <border>
      <left style="medium">
        <color indexed="64"/>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style="medium">
        <color indexed="64"/>
      </left>
      <right style="double">
        <color indexed="64"/>
      </right>
      <top/>
      <bottom/>
      <diagonal/>
    </border>
    <border>
      <left/>
      <right style="double">
        <color indexed="64"/>
      </right>
      <top/>
      <bottom/>
      <diagonal/>
    </border>
    <border>
      <left/>
      <right style="double">
        <color indexed="64"/>
      </right>
      <top style="thin">
        <color indexed="64"/>
      </top>
      <bottom/>
      <diagonal/>
    </border>
    <border>
      <left style="double">
        <color indexed="64"/>
      </left>
      <right/>
      <top/>
      <bottom/>
      <diagonal/>
    </border>
    <border>
      <left style="medium">
        <color indexed="64"/>
      </left>
      <right style="double">
        <color indexed="64"/>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medium">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double">
        <color indexed="64"/>
      </bottom>
      <diagonal/>
    </border>
    <border>
      <left style="medium">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double">
        <color indexed="64"/>
      </top>
      <bottom/>
      <diagonal/>
    </border>
    <border>
      <left/>
      <right style="medium">
        <color indexed="64"/>
      </right>
      <top style="double">
        <color indexed="64"/>
      </top>
      <bottom/>
      <diagonal/>
    </border>
    <border>
      <left/>
      <right style="double">
        <color indexed="64"/>
      </right>
      <top style="thin">
        <color indexed="64"/>
      </top>
      <bottom style="double">
        <color indexed="64"/>
      </bottom>
      <diagonal/>
    </border>
    <border>
      <left style="medium">
        <color indexed="64"/>
      </left>
      <right style="double">
        <color indexed="64"/>
      </right>
      <top style="thin">
        <color indexed="64"/>
      </top>
      <bottom/>
      <diagonal/>
    </border>
    <border>
      <left/>
      <right/>
      <top style="thin">
        <color indexed="64"/>
      </top>
      <bottom style="double">
        <color indexed="64"/>
      </bottom>
      <diagonal/>
    </border>
    <border>
      <left style="medium">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style="double">
        <color indexed="64"/>
      </right>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right style="double">
        <color indexed="64"/>
      </right>
      <top style="double">
        <color indexed="64"/>
      </top>
      <bottom/>
      <diagonal/>
    </border>
    <border>
      <left style="medium">
        <color indexed="64"/>
      </left>
      <right style="thin">
        <color indexed="64"/>
      </right>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diagonal/>
    </border>
    <border>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double">
        <color indexed="64"/>
      </right>
      <top style="thin">
        <color indexed="64"/>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bottom style="hair">
        <color indexed="64"/>
      </bottom>
      <diagonal/>
    </border>
    <border>
      <left/>
      <right style="double">
        <color indexed="64"/>
      </right>
      <top/>
      <bottom style="hair">
        <color indexed="64"/>
      </bottom>
      <diagonal/>
    </border>
    <border>
      <left style="double">
        <color indexed="64"/>
      </left>
      <right style="thin">
        <color indexed="64"/>
      </right>
      <top/>
      <bottom style="hair">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double">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double">
        <color indexed="64"/>
      </left>
      <right/>
      <top style="hair">
        <color indexed="64"/>
      </top>
      <bottom/>
      <diagonal/>
    </border>
    <border>
      <left style="thin">
        <color indexed="64"/>
      </left>
      <right style="medium">
        <color indexed="64"/>
      </right>
      <top style="thin">
        <color indexed="64"/>
      </top>
      <bottom style="double">
        <color indexed="64"/>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double">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style="double">
        <color indexed="64"/>
      </right>
      <top style="hair">
        <color indexed="64"/>
      </top>
      <bottom style="hair">
        <color indexed="64"/>
      </bottom>
      <diagonal/>
    </border>
    <border>
      <left/>
      <right style="double">
        <color indexed="64"/>
      </right>
      <top style="hair">
        <color indexed="64"/>
      </top>
      <bottom style="hair">
        <color indexed="64"/>
      </bottom>
      <diagonal/>
    </border>
    <border>
      <left/>
      <right/>
      <top/>
      <bottom style="hair">
        <color indexed="64"/>
      </bottom>
      <diagonal/>
    </border>
    <border>
      <left/>
      <right/>
      <top style="hair">
        <color indexed="64"/>
      </top>
      <bottom/>
      <diagonal/>
    </border>
    <border>
      <left style="double">
        <color indexed="64"/>
      </left>
      <right/>
      <top style="thin">
        <color indexed="64"/>
      </top>
      <bottom style="double">
        <color indexed="64"/>
      </bottom>
      <diagonal/>
    </border>
    <border>
      <left style="double">
        <color indexed="64"/>
      </left>
      <right/>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double">
        <color indexed="64"/>
      </right>
      <top style="thin">
        <color indexed="64"/>
      </top>
      <bottom style="thin">
        <color indexed="64"/>
      </bottom>
      <diagonal/>
    </border>
    <border>
      <left/>
      <right style="dotted">
        <color indexed="64"/>
      </right>
      <top/>
      <bottom/>
      <diagonal/>
    </border>
    <border>
      <left style="thin">
        <color indexed="64"/>
      </left>
      <right/>
      <top style="medium">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style="thin">
        <color indexed="64"/>
      </left>
      <right/>
      <top style="hair">
        <color indexed="64"/>
      </top>
      <bottom style="thin">
        <color indexed="64"/>
      </bottom>
      <diagonal/>
    </border>
    <border>
      <left/>
      <right style="medium">
        <color indexed="64"/>
      </right>
      <top style="double">
        <color indexed="64"/>
      </top>
      <bottom style="medium">
        <color indexed="64"/>
      </bottom>
      <diagonal/>
    </border>
    <border>
      <left style="double">
        <color indexed="64"/>
      </left>
      <right style="medium">
        <color indexed="64"/>
      </right>
      <top/>
      <bottom/>
      <diagonal/>
    </border>
    <border>
      <left style="double">
        <color indexed="64"/>
      </left>
      <right style="medium">
        <color indexed="64"/>
      </right>
      <top/>
      <bottom style="double">
        <color indexed="64"/>
      </bottom>
      <diagonal/>
    </border>
    <border>
      <left style="double">
        <color indexed="64"/>
      </left>
      <right style="medium">
        <color indexed="64"/>
      </right>
      <top style="medium">
        <color indexed="64"/>
      </top>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diagonal style="thin">
        <color indexed="64"/>
      </diagonal>
    </border>
    <border diagonalUp="1">
      <left style="medium">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double">
        <color indexed="64"/>
      </top>
      <bottom/>
      <diagonal/>
    </border>
    <border>
      <left style="thin">
        <color indexed="64"/>
      </left>
      <right style="thin">
        <color indexed="64"/>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double">
        <color indexed="64"/>
      </bottom>
      <diagonal/>
    </border>
    <border>
      <left/>
      <right style="medium">
        <color indexed="64"/>
      </right>
      <top style="double">
        <color indexed="64"/>
      </top>
      <bottom style="double">
        <color indexed="64"/>
      </bottom>
      <diagonal/>
    </border>
    <border>
      <left style="double">
        <color indexed="64"/>
      </left>
      <right style="double">
        <color indexed="64"/>
      </right>
      <top style="medium">
        <color indexed="64"/>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double">
        <color indexed="64"/>
      </right>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ouble">
        <color indexed="64"/>
      </right>
      <top style="hair">
        <color indexed="64"/>
      </top>
      <bottom style="medium">
        <color indexed="64"/>
      </bottom>
      <diagonal/>
    </border>
    <border>
      <left style="double">
        <color indexed="64"/>
      </left>
      <right style="thin">
        <color indexed="64"/>
      </right>
      <top/>
      <bottom style="medium">
        <color indexed="64"/>
      </bottom>
      <diagonal/>
    </border>
    <border>
      <left style="double">
        <color indexed="64"/>
      </left>
      <right/>
      <top style="hair">
        <color indexed="64"/>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double">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double">
        <color indexed="64"/>
      </right>
      <top/>
      <bottom style="thin">
        <color indexed="64"/>
      </bottom>
      <diagonal/>
    </border>
    <border>
      <left style="hair">
        <color indexed="64"/>
      </left>
      <right style="hair">
        <color indexed="64"/>
      </right>
      <top style="thin">
        <color indexed="64"/>
      </top>
      <bottom style="hair">
        <color indexed="64"/>
      </bottom>
      <diagonal/>
    </border>
    <border>
      <left/>
      <right style="double">
        <color indexed="64"/>
      </right>
      <top style="double">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diagonalUp="1">
      <left style="thin">
        <color indexed="64"/>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diagonalUp="1">
      <left style="medium">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hair">
        <color indexed="64"/>
      </bottom>
      <diagonal style="thin">
        <color indexed="64"/>
      </diagonal>
    </border>
  </borders>
  <cellStyleXfs count="16">
    <xf numFmtId="0" fontId="0" fillId="0" borderId="0">
      <alignment vertical="center"/>
    </xf>
    <xf numFmtId="0" fontId="2" fillId="0" borderId="0"/>
    <xf numFmtId="38" fontId="2" fillId="0" borderId="0" applyFont="0" applyFill="0" applyBorder="0" applyAlignment="0" applyProtection="0"/>
    <xf numFmtId="0" fontId="9" fillId="0" borderId="0"/>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5" fillId="0" borderId="0"/>
    <xf numFmtId="38" fontId="22" fillId="0" borderId="0" applyFont="0" applyFill="0" applyBorder="0" applyAlignment="0" applyProtection="0">
      <alignment vertical="center"/>
    </xf>
    <xf numFmtId="38" fontId="26" fillId="0" borderId="0" applyFont="0" applyFill="0" applyBorder="0" applyAlignment="0" applyProtection="0">
      <alignment vertical="center"/>
    </xf>
    <xf numFmtId="9" fontId="35"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0" fontId="35" fillId="0" borderId="0">
      <alignment vertical="center"/>
    </xf>
    <xf numFmtId="0" fontId="26" fillId="0" borderId="0">
      <alignment vertical="center"/>
    </xf>
    <xf numFmtId="0" fontId="35" fillId="0" borderId="0">
      <alignment vertical="center"/>
    </xf>
  </cellStyleXfs>
  <cellXfs count="1101">
    <xf numFmtId="0" fontId="0" fillId="0" borderId="0" xfId="0">
      <alignment vertical="center"/>
    </xf>
    <xf numFmtId="0" fontId="3" fillId="0" borderId="0" xfId="1" applyFont="1" applyFill="1"/>
    <xf numFmtId="0" fontId="6" fillId="0" borderId="0" xfId="1" applyFont="1" applyAlignment="1">
      <alignment horizontal="right"/>
    </xf>
    <xf numFmtId="0" fontId="7" fillId="0" borderId="0" xfId="1" applyFont="1" applyFill="1"/>
    <xf numFmtId="0" fontId="5" fillId="0" borderId="0" xfId="1" applyFont="1" applyAlignment="1">
      <alignment horizontal="right"/>
    </xf>
    <xf numFmtId="0" fontId="3" fillId="0" borderId="1" xfId="1" applyFont="1" applyFill="1" applyBorder="1" applyAlignment="1"/>
    <xf numFmtId="0" fontId="3" fillId="0" borderId="2" xfId="1" applyFont="1" applyFill="1" applyBorder="1" applyAlignment="1"/>
    <xf numFmtId="0" fontId="3" fillId="0" borderId="3" xfId="1" applyFont="1" applyFill="1" applyBorder="1" applyAlignment="1">
      <alignment horizontal="right"/>
    </xf>
    <xf numFmtId="0" fontId="8" fillId="0" borderId="5" xfId="1" applyFont="1" applyFill="1" applyBorder="1" applyAlignment="1">
      <alignment horizontal="center"/>
    </xf>
    <xf numFmtId="0" fontId="8" fillId="0" borderId="6" xfId="1" applyFont="1" applyFill="1" applyBorder="1" applyAlignment="1">
      <alignment horizontal="center"/>
    </xf>
    <xf numFmtId="0" fontId="3" fillId="0" borderId="3" xfId="1" applyFont="1" applyFill="1" applyBorder="1" applyAlignment="1">
      <alignment horizontal="center"/>
    </xf>
    <xf numFmtId="0" fontId="3" fillId="0" borderId="9" xfId="1" applyFont="1" applyFill="1" applyBorder="1" applyAlignment="1"/>
    <xf numFmtId="0" fontId="3" fillId="0" borderId="10" xfId="1" applyFont="1" applyFill="1" applyBorder="1" applyAlignment="1"/>
    <xf numFmtId="0" fontId="3" fillId="0" borderId="11" xfId="1" applyFont="1" applyFill="1" applyBorder="1" applyAlignment="1"/>
    <xf numFmtId="0" fontId="3" fillId="0" borderId="8" xfId="1" applyFont="1" applyFill="1" applyBorder="1" applyAlignment="1"/>
    <xf numFmtId="0" fontId="3" fillId="0" borderId="12" xfId="1" applyFont="1" applyFill="1" applyBorder="1" applyAlignment="1"/>
    <xf numFmtId="0" fontId="3" fillId="0" borderId="13" xfId="1" applyFont="1" applyFill="1" applyBorder="1" applyAlignment="1">
      <alignment horizontal="center" vertical="center"/>
    </xf>
    <xf numFmtId="0" fontId="3" fillId="0" borderId="14" xfId="1" applyFont="1" applyFill="1" applyBorder="1"/>
    <xf numFmtId="0" fontId="3" fillId="0" borderId="15" xfId="1" applyFont="1" applyFill="1" applyBorder="1"/>
    <xf numFmtId="0" fontId="3" fillId="0" borderId="16" xfId="1" applyFont="1" applyFill="1" applyBorder="1"/>
    <xf numFmtId="0" fontId="3" fillId="0" borderId="17" xfId="1" applyFont="1" applyFill="1" applyBorder="1"/>
    <xf numFmtId="0" fontId="3" fillId="0" borderId="18" xfId="1" applyFont="1" applyFill="1" applyBorder="1"/>
    <xf numFmtId="0" fontId="3" fillId="0" borderId="19" xfId="1" applyFont="1" applyFill="1" applyBorder="1"/>
    <xf numFmtId="0" fontId="3" fillId="0" borderId="20" xfId="1" applyFont="1" applyFill="1" applyBorder="1" applyAlignment="1">
      <alignment horizontal="center" vertical="center"/>
    </xf>
    <xf numFmtId="0" fontId="3" fillId="0" borderId="21" xfId="1" applyFont="1" applyFill="1" applyBorder="1"/>
    <xf numFmtId="0" fontId="3" fillId="0" borderId="22" xfId="1" applyFont="1" applyFill="1" applyBorder="1"/>
    <xf numFmtId="0" fontId="3" fillId="0" borderId="23" xfId="1" applyFont="1" applyFill="1" applyBorder="1"/>
    <xf numFmtId="0" fontId="3" fillId="0" borderId="24" xfId="1" applyFont="1" applyFill="1" applyBorder="1"/>
    <xf numFmtId="0" fontId="3" fillId="0" borderId="26" xfId="1" applyFont="1" applyFill="1" applyBorder="1"/>
    <xf numFmtId="0" fontId="3" fillId="0" borderId="27" xfId="1" applyFont="1" applyFill="1" applyBorder="1" applyAlignment="1">
      <alignment shrinkToFit="1"/>
    </xf>
    <xf numFmtId="0" fontId="3" fillId="0" borderId="28" xfId="1" applyFont="1" applyFill="1" applyBorder="1"/>
    <xf numFmtId="0" fontId="3" fillId="0" borderId="29" xfId="1" applyFont="1" applyFill="1" applyBorder="1"/>
    <xf numFmtId="0" fontId="3" fillId="0" borderId="27" xfId="1" applyFont="1" applyFill="1" applyBorder="1"/>
    <xf numFmtId="0" fontId="3" fillId="0" borderId="31" xfId="1" applyFont="1" applyFill="1" applyBorder="1"/>
    <xf numFmtId="0" fontId="3" fillId="0" borderId="32" xfId="1" applyFont="1" applyFill="1" applyBorder="1" applyAlignment="1">
      <alignment horizontal="center" vertical="center"/>
    </xf>
    <xf numFmtId="0" fontId="3" fillId="0" borderId="33" xfId="1" applyFont="1" applyFill="1" applyBorder="1"/>
    <xf numFmtId="0" fontId="3" fillId="0" borderId="34" xfId="1" applyFont="1" applyFill="1" applyBorder="1"/>
    <xf numFmtId="0" fontId="3" fillId="0" borderId="35" xfId="1" applyFont="1" applyFill="1" applyBorder="1"/>
    <xf numFmtId="0" fontId="3" fillId="0" borderId="37" xfId="1" applyFont="1" applyFill="1" applyBorder="1"/>
    <xf numFmtId="0" fontId="3" fillId="0" borderId="38" xfId="1" applyFont="1" applyFill="1" applyBorder="1"/>
    <xf numFmtId="0" fontId="3" fillId="0" borderId="39" xfId="1" applyFont="1" applyFill="1" applyBorder="1"/>
    <xf numFmtId="0" fontId="3" fillId="0" borderId="40" xfId="1" applyFont="1" applyFill="1" applyBorder="1"/>
    <xf numFmtId="0" fontId="3" fillId="0" borderId="41" xfId="1" applyFont="1" applyFill="1" applyBorder="1"/>
    <xf numFmtId="0" fontId="3" fillId="0" borderId="42" xfId="1" applyFont="1" applyFill="1" applyBorder="1"/>
    <xf numFmtId="0" fontId="3" fillId="0" borderId="43" xfId="1" applyFont="1" applyFill="1" applyBorder="1"/>
    <xf numFmtId="0" fontId="3" fillId="0" borderId="44" xfId="1" applyFont="1" applyFill="1" applyBorder="1" applyAlignment="1">
      <alignment horizontal="center" vertical="center"/>
    </xf>
    <xf numFmtId="0" fontId="3" fillId="0" borderId="45" xfId="1" applyFont="1" applyFill="1" applyBorder="1"/>
    <xf numFmtId="0" fontId="3" fillId="0" borderId="47" xfId="1" applyFont="1" applyFill="1" applyBorder="1" applyAlignment="1">
      <alignment horizontal="center" vertical="center"/>
    </xf>
    <xf numFmtId="0" fontId="3" fillId="0" borderId="48" xfId="1" applyFont="1" applyFill="1" applyBorder="1"/>
    <xf numFmtId="0" fontId="3" fillId="0" borderId="49" xfId="1" applyFont="1" applyFill="1" applyBorder="1"/>
    <xf numFmtId="0" fontId="3" fillId="0" borderId="50" xfId="1" applyFont="1" applyFill="1" applyBorder="1"/>
    <xf numFmtId="0" fontId="3" fillId="0" borderId="51" xfId="1" applyFont="1" applyFill="1" applyBorder="1"/>
    <xf numFmtId="0" fontId="3" fillId="0" borderId="53" xfId="1" applyFont="1" applyFill="1" applyBorder="1"/>
    <xf numFmtId="0" fontId="3" fillId="0" borderId="0" xfId="1" applyFont="1" applyFill="1" applyBorder="1" applyAlignment="1">
      <alignment horizontal="center" vertical="center"/>
    </xf>
    <xf numFmtId="0" fontId="3" fillId="0" borderId="0" xfId="1" applyFont="1" applyFill="1" applyBorder="1"/>
    <xf numFmtId="0" fontId="3" fillId="0" borderId="0" xfId="1" applyFont="1" applyFill="1" applyBorder="1" applyAlignment="1">
      <alignment vertical="center"/>
    </xf>
    <xf numFmtId="0" fontId="3" fillId="0" borderId="1" xfId="1" applyFont="1" applyBorder="1" applyAlignment="1"/>
    <xf numFmtId="0" fontId="3" fillId="0" borderId="2" xfId="1" applyFont="1" applyBorder="1" applyAlignment="1"/>
    <xf numFmtId="0" fontId="3" fillId="0" borderId="32" xfId="1" applyFont="1" applyBorder="1" applyAlignment="1">
      <alignment horizontal="left"/>
    </xf>
    <xf numFmtId="0" fontId="3" fillId="0" borderId="54" xfId="1" applyFont="1" applyBorder="1" applyAlignment="1">
      <alignment horizontal="left"/>
    </xf>
    <xf numFmtId="0" fontId="3" fillId="0" borderId="55" xfId="1" applyFont="1" applyBorder="1" applyAlignment="1"/>
    <xf numFmtId="0" fontId="3" fillId="0" borderId="20" xfId="1" applyFont="1" applyBorder="1"/>
    <xf numFmtId="0" fontId="3" fillId="0" borderId="0" xfId="1" applyFont="1" applyBorder="1"/>
    <xf numFmtId="0" fontId="3" fillId="0" borderId="56" xfId="1" applyFont="1" applyBorder="1"/>
    <xf numFmtId="0" fontId="3" fillId="0" borderId="21" xfId="1" applyFont="1" applyBorder="1"/>
    <xf numFmtId="0" fontId="3" fillId="0" borderId="57" xfId="1" applyFont="1" applyBorder="1"/>
    <xf numFmtId="0" fontId="3" fillId="0" borderId="22" xfId="1" applyFont="1" applyBorder="1"/>
    <xf numFmtId="0" fontId="3" fillId="0" borderId="58" xfId="1" applyFont="1" applyBorder="1"/>
    <xf numFmtId="0" fontId="3" fillId="0" borderId="24" xfId="1" applyFont="1" applyBorder="1"/>
    <xf numFmtId="0" fontId="3" fillId="0" borderId="26" xfId="1" applyFont="1" applyBorder="1"/>
    <xf numFmtId="0" fontId="3" fillId="0" borderId="33" xfId="1" applyFont="1" applyBorder="1"/>
    <xf numFmtId="0" fontId="3" fillId="0" borderId="59" xfId="1" applyFont="1" applyBorder="1"/>
    <xf numFmtId="0" fontId="3" fillId="0" borderId="35" xfId="1" applyFont="1" applyBorder="1"/>
    <xf numFmtId="0" fontId="3" fillId="0" borderId="37" xfId="1" applyFont="1" applyBorder="1"/>
    <xf numFmtId="0" fontId="3" fillId="0" borderId="32" xfId="1" applyFont="1" applyBorder="1"/>
    <xf numFmtId="0" fontId="3" fillId="0" borderId="54" xfId="1" applyFont="1" applyBorder="1"/>
    <xf numFmtId="0" fontId="3" fillId="0" borderId="60" xfId="1" applyFont="1" applyBorder="1"/>
    <xf numFmtId="0" fontId="3" fillId="0" borderId="61" xfId="1" applyFont="1" applyBorder="1"/>
    <xf numFmtId="0" fontId="3" fillId="0" borderId="62" xfId="1" applyFont="1" applyBorder="1"/>
    <xf numFmtId="0" fontId="3" fillId="0" borderId="55" xfId="1" applyFont="1" applyBorder="1"/>
    <xf numFmtId="0" fontId="3" fillId="0" borderId="44" xfId="1" applyFont="1" applyBorder="1"/>
    <xf numFmtId="0" fontId="3" fillId="0" borderId="42" xfId="1" applyFont="1" applyBorder="1"/>
    <xf numFmtId="0" fontId="3" fillId="0" borderId="39" xfId="1" applyFont="1" applyBorder="1"/>
    <xf numFmtId="0" fontId="3" fillId="0" borderId="41" xfId="1" applyFont="1" applyBorder="1"/>
    <xf numFmtId="0" fontId="3" fillId="0" borderId="43" xfId="1" applyFont="1" applyBorder="1"/>
    <xf numFmtId="0" fontId="3" fillId="0" borderId="47" xfId="1" applyFont="1" applyBorder="1"/>
    <xf numFmtId="0" fontId="3" fillId="0" borderId="64" xfId="1" applyFont="1" applyBorder="1"/>
    <xf numFmtId="0" fontId="3" fillId="0" borderId="65" xfId="1" applyFont="1" applyBorder="1"/>
    <xf numFmtId="0" fontId="3" fillId="0" borderId="66" xfId="1" applyFont="1" applyBorder="1"/>
    <xf numFmtId="0" fontId="3" fillId="0" borderId="67" xfId="1" applyFont="1" applyBorder="1"/>
    <xf numFmtId="0" fontId="3" fillId="0" borderId="45" xfId="1" applyFont="1" applyBorder="1"/>
    <xf numFmtId="0" fontId="5" fillId="0" borderId="0" xfId="1" applyFont="1"/>
    <xf numFmtId="0" fontId="5" fillId="0" borderId="0" xfId="1" applyFont="1" applyFill="1"/>
    <xf numFmtId="0" fontId="3" fillId="0" borderId="74" xfId="1" applyFont="1" applyFill="1" applyBorder="1"/>
    <xf numFmtId="0" fontId="3" fillId="0" borderId="66" xfId="1" applyFont="1" applyFill="1" applyBorder="1"/>
    <xf numFmtId="0" fontId="3" fillId="0" borderId="76" xfId="1" applyFont="1" applyFill="1" applyBorder="1"/>
    <xf numFmtId="0" fontId="3" fillId="0" borderId="67" xfId="1" applyFont="1" applyFill="1" applyBorder="1"/>
    <xf numFmtId="0" fontId="3" fillId="0" borderId="77" xfId="1" applyFont="1" applyFill="1" applyBorder="1"/>
    <xf numFmtId="0" fontId="3" fillId="0" borderId="78" xfId="1" applyFont="1" applyFill="1" applyBorder="1"/>
    <xf numFmtId="0" fontId="3" fillId="0" borderId="80" xfId="1" applyFont="1" applyFill="1" applyBorder="1"/>
    <xf numFmtId="0" fontId="3" fillId="0" borderId="81" xfId="1" applyFont="1" applyFill="1" applyBorder="1"/>
    <xf numFmtId="0" fontId="3" fillId="0" borderId="82" xfId="1" applyFont="1" applyFill="1" applyBorder="1"/>
    <xf numFmtId="0" fontId="3" fillId="0" borderId="83" xfId="1" applyFont="1" applyFill="1" applyBorder="1"/>
    <xf numFmtId="0" fontId="3" fillId="0" borderId="69" xfId="1" applyFont="1" applyFill="1" applyBorder="1"/>
    <xf numFmtId="0" fontId="3" fillId="0" borderId="84" xfId="1" applyFont="1" applyFill="1" applyBorder="1"/>
    <xf numFmtId="0" fontId="3" fillId="0" borderId="20" xfId="1" applyFont="1" applyFill="1" applyBorder="1"/>
    <xf numFmtId="0" fontId="3" fillId="0" borderId="85" xfId="1" applyFont="1" applyFill="1" applyBorder="1"/>
    <xf numFmtId="0" fontId="3" fillId="0" borderId="58" xfId="1" applyFont="1" applyFill="1" applyBorder="1"/>
    <xf numFmtId="0" fontId="3" fillId="0" borderId="22" xfId="1" applyFont="1" applyFill="1" applyBorder="1" applyAlignment="1">
      <alignment shrinkToFit="1"/>
    </xf>
    <xf numFmtId="0" fontId="3" fillId="0" borderId="86" xfId="1" applyFont="1" applyFill="1" applyBorder="1"/>
    <xf numFmtId="0" fontId="3" fillId="0" borderId="87" xfId="1" applyFont="1" applyFill="1" applyBorder="1"/>
    <xf numFmtId="0" fontId="3" fillId="0" borderId="89" xfId="1" applyFont="1" applyFill="1" applyBorder="1"/>
    <xf numFmtId="0" fontId="3" fillId="0" borderId="13" xfId="1" applyFont="1" applyFill="1" applyBorder="1"/>
    <xf numFmtId="0" fontId="3" fillId="0" borderId="90" xfId="1" applyFont="1" applyFill="1" applyBorder="1" applyAlignment="1">
      <alignment horizontal="center"/>
    </xf>
    <xf numFmtId="0" fontId="3" fillId="0" borderId="11" xfId="1" applyFont="1" applyFill="1" applyBorder="1" applyAlignment="1">
      <alignment horizontal="center"/>
    </xf>
    <xf numFmtId="0" fontId="3" fillId="0" borderId="92" xfId="1" applyFont="1" applyFill="1" applyBorder="1" applyAlignment="1">
      <alignment horizontal="center"/>
    </xf>
    <xf numFmtId="0" fontId="3" fillId="0" borderId="93" xfId="1" applyFont="1" applyFill="1" applyBorder="1" applyAlignment="1">
      <alignment horizontal="center"/>
    </xf>
    <xf numFmtId="0" fontId="3" fillId="0" borderId="5" xfId="1" applyFont="1" applyFill="1" applyBorder="1" applyAlignment="1">
      <alignment horizontal="center"/>
    </xf>
    <xf numFmtId="0" fontId="2" fillId="0" borderId="0" xfId="1" applyAlignment="1">
      <alignment vertical="center"/>
    </xf>
    <xf numFmtId="0" fontId="2" fillId="0" borderId="0" xfId="1" applyAlignment="1">
      <alignment horizontal="center" vertical="center"/>
    </xf>
    <xf numFmtId="176" fontId="5" fillId="0" borderId="0" xfId="4" applyNumberFormat="1" applyFont="1" applyBorder="1" applyAlignment="1">
      <alignment vertical="center"/>
    </xf>
    <xf numFmtId="177" fontId="2" fillId="0" borderId="62" xfId="1" applyNumberFormat="1" applyBorder="1" applyAlignment="1">
      <alignment horizontal="center" vertical="center"/>
    </xf>
    <xf numFmtId="0" fontId="2" fillId="0" borderId="63" xfId="1" applyBorder="1" applyAlignment="1">
      <alignment horizontal="center" vertical="center"/>
    </xf>
    <xf numFmtId="0" fontId="2" fillId="4" borderId="63" xfId="1" applyFill="1" applyBorder="1" applyAlignment="1">
      <alignment horizontal="center" vertical="center"/>
    </xf>
    <xf numFmtId="38" fontId="0" fillId="0" borderId="63" xfId="2" applyFont="1" applyBorder="1" applyAlignment="1">
      <alignment horizontal="center" vertical="center"/>
    </xf>
    <xf numFmtId="0" fontId="2" fillId="4" borderId="62" xfId="1" applyFill="1" applyBorder="1" applyAlignment="1">
      <alignment horizontal="center" vertical="center"/>
    </xf>
    <xf numFmtId="177" fontId="2" fillId="0" borderId="63" xfId="1" applyNumberFormat="1" applyBorder="1" applyAlignment="1">
      <alignment horizontal="center" vertical="center"/>
    </xf>
    <xf numFmtId="0" fontId="2" fillId="4" borderId="45" xfId="1" applyFill="1" applyBorder="1" applyAlignment="1">
      <alignment horizontal="center" vertical="center"/>
    </xf>
    <xf numFmtId="0" fontId="2" fillId="0" borderId="81" xfId="1" applyBorder="1" applyAlignment="1">
      <alignment horizontal="center" vertical="center" wrapText="1"/>
    </xf>
    <xf numFmtId="0" fontId="2" fillId="0" borderId="79" xfId="1" applyBorder="1" applyAlignment="1">
      <alignment horizontal="center" vertical="center" wrapText="1"/>
    </xf>
    <xf numFmtId="0" fontId="2" fillId="0" borderId="92" xfId="1" applyBorder="1" applyAlignment="1">
      <alignment horizontal="center" vertical="center" wrapText="1"/>
    </xf>
    <xf numFmtId="0" fontId="2" fillId="0" borderId="11" xfId="1" applyBorder="1" applyAlignment="1">
      <alignment horizontal="center" vertical="center" wrapText="1"/>
    </xf>
    <xf numFmtId="0" fontId="9" fillId="0" borderId="0" xfId="1" applyFont="1" applyAlignment="1">
      <alignment vertical="center"/>
    </xf>
    <xf numFmtId="0" fontId="2" fillId="0" borderId="0" xfId="1" applyAlignment="1">
      <alignment horizontal="right" vertical="center"/>
    </xf>
    <xf numFmtId="0" fontId="5" fillId="0" borderId="0" xfId="1" applyFont="1" applyAlignment="1">
      <alignment horizontal="center" vertical="center"/>
    </xf>
    <xf numFmtId="0" fontId="5" fillId="0" borderId="0" xfId="1" applyFont="1" applyAlignment="1">
      <alignment vertical="center"/>
    </xf>
    <xf numFmtId="0" fontId="5" fillId="0" borderId="0" xfId="1" applyFont="1" applyAlignment="1">
      <alignment horizontal="right" vertical="center"/>
    </xf>
    <xf numFmtId="178" fontId="2" fillId="0" borderId="113" xfId="1" applyNumberFormat="1" applyFont="1" applyBorder="1" applyAlignment="1">
      <alignment horizontal="center" vertical="center"/>
    </xf>
    <xf numFmtId="178" fontId="2" fillId="0" borderId="114" xfId="1" applyNumberFormat="1" applyFont="1" applyBorder="1" applyAlignment="1">
      <alignment horizontal="center" vertical="center"/>
    </xf>
    <xf numFmtId="178" fontId="2" fillId="0" borderId="117" xfId="1" applyNumberFormat="1" applyFont="1" applyBorder="1" applyAlignment="1">
      <alignment horizontal="center" vertical="center"/>
    </xf>
    <xf numFmtId="178" fontId="2" fillId="0" borderId="59" xfId="1" applyNumberFormat="1" applyFont="1" applyBorder="1" applyAlignment="1">
      <alignment horizontal="center" vertical="center"/>
    </xf>
    <xf numFmtId="178" fontId="2" fillId="0" borderId="119" xfId="1" applyNumberFormat="1" applyFont="1" applyBorder="1" applyAlignment="1">
      <alignment horizontal="center" vertical="center"/>
    </xf>
    <xf numFmtId="178" fontId="2" fillId="0" borderId="120" xfId="1" applyNumberFormat="1" applyFont="1" applyBorder="1" applyAlignment="1">
      <alignment horizontal="center" vertical="center"/>
    </xf>
    <xf numFmtId="0" fontId="12" fillId="0" borderId="0" xfId="1" applyFont="1" applyBorder="1" applyAlignment="1">
      <alignment horizontal="right" vertical="center"/>
    </xf>
    <xf numFmtId="0" fontId="13" fillId="0" borderId="0" xfId="1" applyFont="1" applyAlignment="1">
      <alignment vertical="center"/>
    </xf>
    <xf numFmtId="0" fontId="13" fillId="0" borderId="155" xfId="1" applyFont="1" applyBorder="1" applyAlignment="1">
      <alignment vertical="center"/>
    </xf>
    <xf numFmtId="0" fontId="2" fillId="0" borderId="0" xfId="1" applyFont="1" applyAlignment="1">
      <alignment vertical="center"/>
    </xf>
    <xf numFmtId="0" fontId="2" fillId="0" borderId="0" xfId="1" applyFont="1" applyAlignment="1">
      <alignment horizontal="center" vertical="center"/>
    </xf>
    <xf numFmtId="0" fontId="2" fillId="0" borderId="45" xfId="1" applyFont="1" applyBorder="1" applyAlignment="1">
      <alignment horizontal="center" vertical="center"/>
    </xf>
    <xf numFmtId="0" fontId="2" fillId="0" borderId="46" xfId="1" applyFont="1" applyBorder="1" applyAlignment="1">
      <alignment vertical="center"/>
    </xf>
    <xf numFmtId="0" fontId="5" fillId="0" borderId="69" xfId="1" applyFont="1" applyBorder="1" applyAlignment="1">
      <alignment horizontal="center" vertical="center"/>
    </xf>
    <xf numFmtId="0" fontId="5" fillId="0" borderId="21" xfId="1" applyFont="1" applyBorder="1" applyAlignment="1">
      <alignment horizontal="center" vertical="center"/>
    </xf>
    <xf numFmtId="0" fontId="5" fillId="0" borderId="101" xfId="1" applyFont="1" applyBorder="1" applyAlignment="1">
      <alignment horizontal="center" vertical="center"/>
    </xf>
    <xf numFmtId="0" fontId="5" fillId="0" borderId="100" xfId="1" applyFont="1" applyBorder="1" applyAlignment="1">
      <alignment horizontal="center" vertical="center"/>
    </xf>
    <xf numFmtId="0" fontId="5" fillId="0" borderId="130" xfId="1" applyFont="1" applyBorder="1" applyAlignment="1">
      <alignment horizontal="center" vertical="center"/>
    </xf>
    <xf numFmtId="0" fontId="5" fillId="0" borderId="0" xfId="1" applyFont="1" applyBorder="1" applyAlignment="1">
      <alignment horizontal="center" vertical="center"/>
    </xf>
    <xf numFmtId="0" fontId="5" fillId="0" borderId="99" xfId="1" applyFont="1" applyBorder="1" applyAlignment="1">
      <alignment horizontal="center" vertical="center"/>
    </xf>
    <xf numFmtId="0" fontId="5" fillId="0" borderId="106" xfId="1" applyFont="1" applyBorder="1" applyAlignment="1">
      <alignment horizontal="center" vertical="center"/>
    </xf>
    <xf numFmtId="0" fontId="5" fillId="0" borderId="92" xfId="1" applyFont="1" applyBorder="1" applyAlignment="1">
      <alignment horizontal="center" vertical="center"/>
    </xf>
    <xf numFmtId="0" fontId="5" fillId="0" borderId="134" xfId="1" applyFont="1" applyBorder="1" applyAlignment="1">
      <alignment horizontal="center" vertical="center"/>
    </xf>
    <xf numFmtId="0" fontId="5" fillId="0" borderId="8" xfId="1" applyFont="1" applyBorder="1" applyAlignment="1">
      <alignment horizontal="center" vertical="center"/>
    </xf>
    <xf numFmtId="0" fontId="5" fillId="0" borderId="107" xfId="1" applyFont="1" applyBorder="1" applyAlignment="1">
      <alignment horizontal="center" vertical="center"/>
    </xf>
    <xf numFmtId="0" fontId="5" fillId="0" borderId="11" xfId="1" applyFont="1" applyBorder="1" applyAlignment="1">
      <alignment horizontal="center" vertical="center"/>
    </xf>
    <xf numFmtId="0" fontId="5" fillId="0" borderId="63" xfId="1" applyFont="1" applyBorder="1" applyAlignment="1">
      <alignment horizontal="center" vertical="center"/>
    </xf>
    <xf numFmtId="0" fontId="5" fillId="0" borderId="54" xfId="1" applyFont="1" applyBorder="1" applyAlignment="1">
      <alignment horizontal="center" vertical="center"/>
    </xf>
    <xf numFmtId="0" fontId="5" fillId="0" borderId="61" xfId="1" applyFont="1" applyBorder="1" applyAlignment="1">
      <alignment horizontal="center" vertical="center"/>
    </xf>
    <xf numFmtId="0" fontId="5" fillId="0" borderId="95" xfId="1" quotePrefix="1" applyFont="1" applyBorder="1" applyAlignment="1">
      <alignment horizontal="center" vertical="center"/>
    </xf>
    <xf numFmtId="0" fontId="5" fillId="0" borderId="41" xfId="1" applyFont="1" applyBorder="1" applyAlignment="1">
      <alignment horizontal="center" vertical="center"/>
    </xf>
    <xf numFmtId="0" fontId="5" fillId="0" borderId="45" xfId="1" applyFont="1" applyBorder="1" applyAlignment="1">
      <alignment horizontal="center" vertical="center"/>
    </xf>
    <xf numFmtId="0" fontId="5" fillId="0" borderId="95" xfId="1" applyFont="1" applyBorder="1" applyAlignment="1">
      <alignment horizontal="center" vertical="center"/>
    </xf>
    <xf numFmtId="0" fontId="5" fillId="0" borderId="42" xfId="1" applyFont="1" applyBorder="1" applyAlignment="1">
      <alignment horizontal="center" vertical="center"/>
    </xf>
    <xf numFmtId="0" fontId="5" fillId="0" borderId="96" xfId="1" applyFont="1" applyBorder="1" applyAlignment="1">
      <alignment horizontal="center" vertical="center"/>
    </xf>
    <xf numFmtId="0" fontId="5" fillId="0" borderId="46" xfId="1" applyFont="1" applyBorder="1" applyAlignment="1">
      <alignment horizontal="center" vertical="center"/>
    </xf>
    <xf numFmtId="0" fontId="5" fillId="0" borderId="41" xfId="1" applyFont="1" applyBorder="1" applyAlignment="1">
      <alignment horizontal="left" vertical="center"/>
    </xf>
    <xf numFmtId="0" fontId="5" fillId="0" borderId="42" xfId="1" quotePrefix="1" applyFont="1" applyBorder="1" applyAlignment="1">
      <alignment horizontal="center" vertical="center"/>
    </xf>
    <xf numFmtId="38" fontId="0" fillId="0" borderId="46" xfId="2" applyFont="1" applyBorder="1" applyAlignment="1">
      <alignment horizontal="center" vertical="center"/>
    </xf>
    <xf numFmtId="0" fontId="2" fillId="4" borderId="46" xfId="1" applyFill="1" applyBorder="1" applyAlignment="1">
      <alignment horizontal="center" vertical="center"/>
    </xf>
    <xf numFmtId="0" fontId="2" fillId="0" borderId="46" xfId="1" applyBorder="1" applyAlignment="1">
      <alignment horizontal="center" vertical="center"/>
    </xf>
    <xf numFmtId="177" fontId="2" fillId="0" borderId="45" xfId="1" applyNumberFormat="1" applyBorder="1" applyAlignment="1">
      <alignment horizontal="center" vertical="center"/>
    </xf>
    <xf numFmtId="0" fontId="2" fillId="0" borderId="115" xfId="1" applyFont="1" applyFill="1" applyBorder="1" applyAlignment="1">
      <alignment vertical="center"/>
    </xf>
    <xf numFmtId="0" fontId="2" fillId="0" borderId="116" xfId="1" applyFont="1" applyFill="1" applyBorder="1" applyAlignment="1">
      <alignment vertical="center"/>
    </xf>
    <xf numFmtId="0" fontId="2" fillId="0" borderId="35" xfId="1" applyFont="1" applyFill="1" applyBorder="1" applyAlignment="1">
      <alignment vertical="center"/>
    </xf>
    <xf numFmtId="0" fontId="2" fillId="0" borderId="36" xfId="1" applyFont="1" applyFill="1" applyBorder="1" applyAlignment="1">
      <alignment vertical="center"/>
    </xf>
    <xf numFmtId="0" fontId="2" fillId="0" borderId="121" xfId="1" applyFont="1" applyFill="1" applyBorder="1" applyAlignment="1">
      <alignment vertical="center"/>
    </xf>
    <xf numFmtId="0" fontId="16" fillId="2" borderId="0" xfId="0" applyFont="1" applyFill="1" applyAlignment="1">
      <alignment horizontal="right" vertical="center"/>
    </xf>
    <xf numFmtId="0" fontId="6" fillId="0" borderId="0" xfId="1" applyFont="1" applyAlignment="1">
      <alignment horizontal="right" vertical="center"/>
    </xf>
    <xf numFmtId="0" fontId="2" fillId="0" borderId="41" xfId="1" applyFont="1" applyBorder="1" applyAlignment="1">
      <alignment horizontal="center" vertical="center"/>
    </xf>
    <xf numFmtId="0" fontId="2" fillId="0" borderId="62" xfId="1" applyFill="1" applyBorder="1" applyAlignment="1">
      <alignment horizontal="center" vertical="center"/>
    </xf>
    <xf numFmtId="0" fontId="2" fillId="0" borderId="45" xfId="1" applyFill="1" applyBorder="1" applyAlignment="1">
      <alignment horizontal="center" vertical="center"/>
    </xf>
    <xf numFmtId="177" fontId="2" fillId="0" borderId="46" xfId="1" applyNumberFormat="1" applyBorder="1" applyAlignment="1">
      <alignment horizontal="center" vertical="center"/>
    </xf>
    <xf numFmtId="0" fontId="2" fillId="0" borderId="122" xfId="1" applyFont="1" applyFill="1" applyBorder="1" applyAlignment="1">
      <alignment vertical="center"/>
    </xf>
    <xf numFmtId="0" fontId="17" fillId="0" borderId="0" xfId="6" applyFont="1" applyAlignment="1">
      <alignment vertical="top"/>
    </xf>
    <xf numFmtId="0" fontId="17" fillId="3" borderId="0" xfId="6" applyFont="1" applyFill="1" applyAlignment="1">
      <alignment vertical="top"/>
    </xf>
    <xf numFmtId="0" fontId="17" fillId="0" borderId="0" xfId="6" applyFont="1" applyAlignment="1">
      <alignment vertical="top" wrapText="1"/>
    </xf>
    <xf numFmtId="0" fontId="17" fillId="3" borderId="0" xfId="6" applyFont="1" applyFill="1" applyAlignment="1">
      <alignment vertical="top" wrapText="1"/>
    </xf>
    <xf numFmtId="0" fontId="17" fillId="3" borderId="45" xfId="6" applyFont="1" applyFill="1" applyBorder="1" applyAlignment="1">
      <alignment vertical="top" wrapText="1"/>
    </xf>
    <xf numFmtId="0" fontId="17" fillId="3" borderId="73" xfId="6" applyFont="1" applyFill="1" applyBorder="1" applyAlignment="1">
      <alignment vertical="top"/>
    </xf>
    <xf numFmtId="0" fontId="17" fillId="3" borderId="72" xfId="6" applyFont="1" applyFill="1" applyBorder="1" applyAlignment="1">
      <alignment vertical="top"/>
    </xf>
    <xf numFmtId="0" fontId="17" fillId="0" borderId="0" xfId="6" applyFont="1" applyAlignment="1"/>
    <xf numFmtId="0" fontId="17" fillId="6" borderId="0" xfId="6" applyFont="1" applyFill="1" applyAlignment="1"/>
    <xf numFmtId="0" fontId="17" fillId="3" borderId="0" xfId="6" applyFont="1" applyFill="1" applyAlignment="1"/>
    <xf numFmtId="0" fontId="17" fillId="3" borderId="216" xfId="6" applyFont="1" applyFill="1" applyBorder="1" applyAlignment="1"/>
    <xf numFmtId="0" fontId="18" fillId="0" borderId="0" xfId="6" applyFont="1" applyAlignment="1"/>
    <xf numFmtId="0" fontId="18" fillId="6" borderId="0" xfId="6" applyFont="1" applyFill="1" applyAlignment="1"/>
    <xf numFmtId="0" fontId="18" fillId="3" borderId="0" xfId="6" applyFont="1" applyFill="1" applyAlignment="1"/>
    <xf numFmtId="0" fontId="18" fillId="3" borderId="216" xfId="6" applyFont="1" applyFill="1" applyBorder="1" applyAlignment="1"/>
    <xf numFmtId="0" fontId="18" fillId="0" borderId="0" xfId="6" applyFont="1" applyAlignment="1">
      <alignment wrapText="1"/>
    </xf>
    <xf numFmtId="0" fontId="17" fillId="6" borderId="0" xfId="6" applyFont="1" applyFill="1" applyAlignment="1">
      <alignment vertical="top"/>
    </xf>
    <xf numFmtId="0" fontId="17" fillId="3" borderId="216" xfId="6" applyFont="1" applyFill="1" applyBorder="1" applyAlignment="1">
      <alignment vertical="top"/>
    </xf>
    <xf numFmtId="0" fontId="17" fillId="0" borderId="0" xfId="6" applyFont="1" applyAlignment="1">
      <alignment horizontal="left" vertical="top" wrapText="1"/>
    </xf>
    <xf numFmtId="0" fontId="17" fillId="0" borderId="0" xfId="6" applyFont="1" applyAlignment="1" applyProtection="1">
      <protection locked="0"/>
    </xf>
    <xf numFmtId="0" fontId="17" fillId="0" borderId="0" xfId="6" applyFont="1" applyBorder="1" applyAlignment="1" applyProtection="1">
      <protection locked="0"/>
    </xf>
    <xf numFmtId="0" fontId="17" fillId="0" borderId="0" xfId="6" applyFont="1" applyBorder="1" applyAlignment="1"/>
    <xf numFmtId="0" fontId="10" fillId="3" borderId="45" xfId="6" applyFont="1" applyFill="1" applyBorder="1" applyAlignment="1">
      <alignment vertical="top" wrapText="1"/>
    </xf>
    <xf numFmtId="0" fontId="17" fillId="0" borderId="0" xfId="6" applyFont="1" applyBorder="1" applyAlignment="1" applyProtection="1">
      <alignment horizontal="left" vertical="top" wrapText="1"/>
      <protection locked="0"/>
    </xf>
    <xf numFmtId="0" fontId="17" fillId="0" borderId="0" xfId="6" applyFont="1" applyBorder="1" applyAlignment="1">
      <alignment horizontal="left" vertical="top"/>
    </xf>
    <xf numFmtId="0" fontId="19" fillId="0" borderId="0" xfId="6" applyFont="1" applyAlignment="1">
      <alignment horizontal="center"/>
    </xf>
    <xf numFmtId="0" fontId="20" fillId="0" borderId="0" xfId="6" applyFont="1" applyAlignment="1">
      <alignment vertical="top"/>
    </xf>
    <xf numFmtId="0" fontId="20" fillId="3" borderId="0" xfId="6" applyFont="1" applyFill="1" applyAlignment="1">
      <alignment vertical="top"/>
    </xf>
    <xf numFmtId="0" fontId="20" fillId="3" borderId="216" xfId="6" applyFont="1" applyFill="1" applyBorder="1" applyAlignment="1">
      <alignment vertical="top"/>
    </xf>
    <xf numFmtId="0" fontId="2" fillId="0" borderId="106" xfId="1" applyFill="1" applyBorder="1" applyAlignment="1">
      <alignment horizontal="center" vertical="center" wrapText="1"/>
    </xf>
    <xf numFmtId="177" fontId="14" fillId="0" borderId="173" xfId="1" applyNumberFormat="1" applyFont="1" applyBorder="1" applyAlignment="1">
      <alignment horizontal="center" vertical="center"/>
    </xf>
    <xf numFmtId="0" fontId="21" fillId="0" borderId="0" xfId="1" applyFont="1" applyBorder="1" applyAlignment="1">
      <alignment vertical="center"/>
    </xf>
    <xf numFmtId="0" fontId="21" fillId="0" borderId="132" xfId="1" applyFont="1" applyBorder="1" applyAlignment="1">
      <alignment vertical="center"/>
    </xf>
    <xf numFmtId="0" fontId="13" fillId="0" borderId="0" xfId="1" applyFont="1" applyBorder="1" applyAlignment="1">
      <alignment vertical="center"/>
    </xf>
    <xf numFmtId="0" fontId="3" fillId="0" borderId="7" xfId="1" applyFont="1" applyFill="1" applyBorder="1" applyAlignment="1">
      <alignment horizontal="left"/>
    </xf>
    <xf numFmtId="0" fontId="3" fillId="0" borderId="4" xfId="1" applyFont="1" applyFill="1" applyBorder="1" applyAlignment="1">
      <alignment horizontal="center"/>
    </xf>
    <xf numFmtId="0" fontId="3" fillId="0" borderId="10" xfId="1" applyFont="1" applyFill="1" applyBorder="1" applyAlignment="1">
      <alignment horizontal="center"/>
    </xf>
    <xf numFmtId="0" fontId="3" fillId="0" borderId="23" xfId="1" applyFont="1" applyFill="1" applyBorder="1" applyAlignment="1">
      <alignment shrinkToFit="1"/>
    </xf>
    <xf numFmtId="0" fontId="3" fillId="11" borderId="229" xfId="1" applyFont="1" applyFill="1" applyBorder="1"/>
    <xf numFmtId="0" fontId="3" fillId="11" borderId="230" xfId="1" applyFont="1" applyFill="1" applyBorder="1"/>
    <xf numFmtId="0" fontId="3" fillId="11" borderId="231" xfId="1" applyFont="1" applyFill="1" applyBorder="1"/>
    <xf numFmtId="0" fontId="3" fillId="11" borderId="69" xfId="1" applyFont="1" applyFill="1" applyBorder="1"/>
    <xf numFmtId="0" fontId="3" fillId="0" borderId="234" xfId="1" applyFont="1" applyFill="1" applyBorder="1"/>
    <xf numFmtId="0" fontId="3" fillId="11" borderId="80" xfId="1" applyFont="1" applyFill="1" applyBorder="1"/>
    <xf numFmtId="0" fontId="3" fillId="11" borderId="235" xfId="1" applyFont="1" applyFill="1" applyBorder="1"/>
    <xf numFmtId="0" fontId="3" fillId="0" borderId="236" xfId="1" applyFont="1" applyFill="1" applyBorder="1"/>
    <xf numFmtId="0" fontId="2" fillId="0" borderId="92" xfId="1" applyFill="1" applyBorder="1" applyAlignment="1">
      <alignment horizontal="center" vertical="center" wrapText="1"/>
    </xf>
    <xf numFmtId="0" fontId="2" fillId="0" borderId="81" xfId="1" applyFill="1" applyBorder="1" applyAlignment="1">
      <alignment horizontal="center" vertical="center" wrapText="1"/>
    </xf>
    <xf numFmtId="0" fontId="2" fillId="0" borderId="79" xfId="1" applyFill="1" applyBorder="1" applyAlignment="1">
      <alignment horizontal="center" vertical="center" wrapText="1"/>
    </xf>
    <xf numFmtId="0" fontId="2" fillId="12" borderId="63" xfId="1" applyFill="1" applyBorder="1" applyAlignment="1">
      <alignment horizontal="center" vertical="center"/>
    </xf>
    <xf numFmtId="0" fontId="2" fillId="12" borderId="46" xfId="1" applyFill="1" applyBorder="1" applyAlignment="1">
      <alignment horizontal="center" vertical="center"/>
    </xf>
    <xf numFmtId="0" fontId="2" fillId="12" borderId="97" xfId="1" applyFill="1" applyBorder="1" applyAlignment="1">
      <alignment horizontal="center" vertical="center"/>
    </xf>
    <xf numFmtId="0" fontId="2" fillId="12" borderId="95" xfId="1" applyFill="1" applyBorder="1" applyAlignment="1">
      <alignment horizontal="center" vertical="center"/>
    </xf>
    <xf numFmtId="38" fontId="0" fillId="0" borderId="45" xfId="2" applyFont="1" applyBorder="1" applyAlignment="1">
      <alignment horizontal="center" vertical="center"/>
    </xf>
    <xf numFmtId="0" fontId="5" fillId="0" borderId="0" xfId="1" applyFont="1" applyAlignment="1">
      <alignment horizontal="center" vertical="center"/>
    </xf>
    <xf numFmtId="0" fontId="17" fillId="0" borderId="0" xfId="6" applyFont="1" applyAlignment="1">
      <alignment wrapText="1"/>
    </xf>
    <xf numFmtId="0" fontId="17" fillId="0" borderId="95" xfId="1" applyFont="1" applyBorder="1" applyAlignment="1">
      <alignment horizontal="center" vertical="center" wrapText="1"/>
    </xf>
    <xf numFmtId="0" fontId="17" fillId="12" borderId="46" xfId="1" applyFont="1" applyFill="1" applyBorder="1" applyAlignment="1">
      <alignment horizontal="center" vertical="center" wrapText="1"/>
    </xf>
    <xf numFmtId="0" fontId="17" fillId="0" borderId="29" xfId="1" applyFont="1" applyFill="1" applyBorder="1" applyAlignment="1">
      <alignment wrapText="1"/>
    </xf>
    <xf numFmtId="0" fontId="2" fillId="0" borderId="41" xfId="1" applyFont="1" applyBorder="1" applyAlignment="1">
      <alignment horizontal="center" vertical="center" wrapText="1"/>
    </xf>
    <xf numFmtId="0" fontId="24" fillId="0" borderId="45" xfId="1" applyFont="1" applyBorder="1" applyAlignment="1">
      <alignment horizontal="center" vertical="center" shrinkToFit="1"/>
    </xf>
    <xf numFmtId="0" fontId="2" fillId="0" borderId="80" xfId="1" applyFont="1" applyBorder="1" applyAlignment="1">
      <alignment horizontal="center" vertical="center" wrapText="1"/>
    </xf>
    <xf numFmtId="0" fontId="2" fillId="0" borderId="115" xfId="1" applyFont="1" applyBorder="1" applyAlignment="1">
      <alignment vertical="center"/>
    </xf>
    <xf numFmtId="0" fontId="2" fillId="0" borderId="116" xfId="1" applyFont="1" applyBorder="1" applyAlignment="1">
      <alignment vertical="center"/>
    </xf>
    <xf numFmtId="0" fontId="2" fillId="0" borderId="121" xfId="1" applyFont="1" applyBorder="1" applyAlignment="1">
      <alignment vertical="center"/>
    </xf>
    <xf numFmtId="0" fontId="2" fillId="0" borderId="122" xfId="1" applyFont="1" applyBorder="1" applyAlignment="1">
      <alignment vertical="center"/>
    </xf>
    <xf numFmtId="0" fontId="2" fillId="0" borderId="35" xfId="1" applyFont="1" applyBorder="1" applyAlignment="1">
      <alignment vertical="center"/>
    </xf>
    <xf numFmtId="0" fontId="2" fillId="0" borderId="36" xfId="1" applyFont="1" applyBorder="1" applyAlignment="1">
      <alignment vertical="center"/>
    </xf>
    <xf numFmtId="0" fontId="25" fillId="0" borderId="0" xfId="1" applyFont="1" applyAlignment="1">
      <alignment horizontal="left" vertical="center"/>
    </xf>
    <xf numFmtId="0" fontId="3" fillId="0" borderId="174" xfId="1" applyFont="1" applyBorder="1"/>
    <xf numFmtId="0" fontId="3" fillId="0" borderId="181" xfId="1" applyFont="1" applyBorder="1"/>
    <xf numFmtId="0" fontId="8" fillId="0" borderId="238" xfId="1" applyFont="1" applyFill="1" applyBorder="1" applyAlignment="1">
      <alignment horizontal="center"/>
    </xf>
    <xf numFmtId="0" fontId="3" fillId="0" borderId="92" xfId="1" applyFont="1" applyFill="1" applyBorder="1" applyAlignment="1"/>
    <xf numFmtId="0" fontId="3" fillId="0" borderId="100" xfId="1" applyFont="1" applyBorder="1"/>
    <xf numFmtId="0" fontId="3" fillId="0" borderId="76" xfId="1" applyFont="1" applyBorder="1"/>
    <xf numFmtId="0" fontId="3" fillId="0" borderId="174" xfId="1" applyFont="1" applyFill="1" applyBorder="1"/>
    <xf numFmtId="0" fontId="3" fillId="0" borderId="210" xfId="1" applyFont="1" applyFill="1" applyBorder="1"/>
    <xf numFmtId="0" fontId="3" fillId="0" borderId="181" xfId="1" applyFont="1" applyFill="1" applyBorder="1"/>
    <xf numFmtId="0" fontId="3" fillId="0" borderId="201" xfId="1" applyFont="1" applyFill="1" applyBorder="1"/>
    <xf numFmtId="0" fontId="2" fillId="13" borderId="0" xfId="1" applyFill="1" applyAlignment="1">
      <alignment horizontal="left" vertical="center" readingOrder="1"/>
    </xf>
    <xf numFmtId="0" fontId="2" fillId="13" borderId="0" xfId="1" applyFill="1" applyAlignment="1">
      <alignment horizontal="left" vertical="center"/>
    </xf>
    <xf numFmtId="0" fontId="2" fillId="13" borderId="0" xfId="1" applyFill="1" applyAlignment="1">
      <alignment horizontal="center" vertical="center"/>
    </xf>
    <xf numFmtId="0" fontId="2" fillId="13" borderId="0" xfId="1" applyFill="1" applyAlignment="1">
      <alignment vertical="center"/>
    </xf>
    <xf numFmtId="0" fontId="2" fillId="0" borderId="0" xfId="1" applyFont="1" applyBorder="1" applyAlignment="1">
      <alignment horizontal="center" vertical="center"/>
    </xf>
    <xf numFmtId="0" fontId="27" fillId="0" borderId="0" xfId="1" applyFont="1" applyBorder="1" applyAlignment="1">
      <alignment horizontal="center" vertical="center"/>
    </xf>
    <xf numFmtId="0" fontId="27" fillId="0" borderId="45" xfId="1" applyFont="1" applyBorder="1" applyAlignment="1">
      <alignment horizontal="center" vertical="center"/>
    </xf>
    <xf numFmtId="0" fontId="27" fillId="7" borderId="45" xfId="1" quotePrefix="1" applyFont="1" applyFill="1" applyBorder="1" applyAlignment="1">
      <alignment horizontal="center" vertical="center"/>
    </xf>
    <xf numFmtId="0" fontId="27" fillId="0" borderId="0" xfId="1" applyFont="1" applyAlignment="1">
      <alignment horizontal="center" vertical="center"/>
    </xf>
    <xf numFmtId="14" fontId="28" fillId="0" borderId="0" xfId="1" applyNumberFormat="1" applyFont="1" applyBorder="1" applyAlignment="1">
      <alignment vertical="center"/>
    </xf>
    <xf numFmtId="0" fontId="27" fillId="0" borderId="0" xfId="1" applyFont="1" applyAlignment="1">
      <alignment vertical="center"/>
    </xf>
    <xf numFmtId="0" fontId="27" fillId="0" borderId="124" xfId="1" applyFont="1" applyBorder="1" applyAlignment="1">
      <alignment vertical="center"/>
    </xf>
    <xf numFmtId="0" fontId="27" fillId="0" borderId="129" xfId="1" applyFont="1" applyBorder="1" applyAlignment="1">
      <alignment vertical="center"/>
    </xf>
    <xf numFmtId="0" fontId="27" fillId="0" borderId="125" xfId="1" applyFont="1" applyBorder="1" applyAlignment="1">
      <alignment horizontal="centerContinuous" vertical="center"/>
    </xf>
    <xf numFmtId="0" fontId="27" fillId="0" borderId="127" xfId="1" applyFont="1" applyBorder="1" applyAlignment="1">
      <alignment horizontal="centerContinuous" vertical="center"/>
    </xf>
    <xf numFmtId="0" fontId="27" fillId="0" borderId="133" xfId="1" applyFont="1" applyBorder="1" applyAlignment="1">
      <alignment vertical="center"/>
    </xf>
    <xf numFmtId="0" fontId="27" fillId="0" borderId="105" xfId="1" applyFont="1" applyBorder="1" applyAlignment="1">
      <alignment horizontal="center" vertical="center"/>
    </xf>
    <xf numFmtId="0" fontId="27" fillId="0" borderId="81" xfId="1" applyFont="1" applyBorder="1" applyAlignment="1">
      <alignment horizontal="center" vertical="center"/>
    </xf>
    <xf numFmtId="0" fontId="27" fillId="9" borderId="105" xfId="1" applyFont="1" applyFill="1" applyBorder="1" applyAlignment="1">
      <alignment horizontal="center" vertical="center"/>
    </xf>
    <xf numFmtId="0" fontId="27" fillId="8" borderId="111" xfId="1" applyFont="1" applyFill="1" applyBorder="1" applyAlignment="1">
      <alignment horizontal="center" vertical="center"/>
    </xf>
    <xf numFmtId="0" fontId="27" fillId="0" borderId="111" xfId="1" applyFont="1" applyBorder="1" applyAlignment="1">
      <alignment horizontal="center" vertical="center"/>
    </xf>
    <xf numFmtId="0" fontId="27" fillId="9" borderId="11" xfId="1" applyFont="1" applyFill="1" applyBorder="1" applyAlignment="1">
      <alignment horizontal="center" vertical="center"/>
    </xf>
    <xf numFmtId="0" fontId="27" fillId="9" borderId="92" xfId="1" applyFont="1" applyFill="1" applyBorder="1" applyAlignment="1">
      <alignment horizontal="center" vertical="center"/>
    </xf>
    <xf numFmtId="0" fontId="27" fillId="8" borderId="92" xfId="1" applyFont="1" applyFill="1" applyBorder="1" applyAlignment="1">
      <alignment horizontal="center" vertical="center"/>
    </xf>
    <xf numFmtId="0" fontId="27" fillId="8" borderId="107" xfId="1" applyFont="1" applyFill="1" applyBorder="1" applyAlignment="1">
      <alignment horizontal="center" vertical="center"/>
    </xf>
    <xf numFmtId="0" fontId="27" fillId="0" borderId="106" xfId="1" applyFont="1" applyBorder="1" applyAlignment="1">
      <alignment horizontal="center" vertical="center"/>
    </xf>
    <xf numFmtId="0" fontId="27" fillId="0" borderId="92" xfId="1" applyFont="1" applyBorder="1" applyAlignment="1">
      <alignment horizontal="center" vertical="center"/>
    </xf>
    <xf numFmtId="0" fontId="27" fillId="0" borderId="107" xfId="1" applyFont="1" applyBorder="1" applyAlignment="1">
      <alignment horizontal="center" vertical="center"/>
    </xf>
    <xf numFmtId="0" fontId="27" fillId="9" borderId="106" xfId="1" applyFont="1" applyFill="1" applyBorder="1" applyAlignment="1">
      <alignment horizontal="center" vertical="center"/>
    </xf>
    <xf numFmtId="0" fontId="27" fillId="0" borderId="91" xfId="1" applyFont="1" applyBorder="1" applyAlignment="1">
      <alignment horizontal="center" vertical="center"/>
    </xf>
    <xf numFmtId="0" fontId="27" fillId="8" borderId="91" xfId="1" applyFont="1" applyFill="1" applyBorder="1" applyAlignment="1">
      <alignment horizontal="center" vertical="center"/>
    </xf>
    <xf numFmtId="0" fontId="27" fillId="0" borderId="136" xfId="1" applyFont="1" applyBorder="1" applyAlignment="1">
      <alignment vertical="center"/>
    </xf>
    <xf numFmtId="0" fontId="27" fillId="0" borderId="137" xfId="1" applyFont="1" applyBorder="1" applyAlignment="1">
      <alignment horizontal="center" vertical="center"/>
    </xf>
    <xf numFmtId="0" fontId="27" fillId="0" borderId="18" xfId="1" applyFont="1" applyBorder="1" applyAlignment="1">
      <alignment horizontal="center" vertical="center"/>
    </xf>
    <xf numFmtId="0" fontId="27" fillId="0" borderId="138" xfId="1" applyFont="1" applyBorder="1" applyAlignment="1">
      <alignment horizontal="center" vertical="center"/>
    </xf>
    <xf numFmtId="0" fontId="27" fillId="0" borderId="18" xfId="1" applyFont="1" applyFill="1" applyBorder="1" applyAlignment="1">
      <alignment horizontal="center" vertical="center"/>
    </xf>
    <xf numFmtId="0" fontId="27" fillId="0" borderId="138" xfId="1" applyFont="1" applyFill="1" applyBorder="1" applyAlignment="1">
      <alignment horizontal="center" vertical="center"/>
    </xf>
    <xf numFmtId="0" fontId="27" fillId="0" borderId="137" xfId="1" applyFont="1" applyFill="1" applyBorder="1" applyAlignment="1">
      <alignment horizontal="center" vertical="center"/>
    </xf>
    <xf numFmtId="0" fontId="30" fillId="0" borderId="160" xfId="1" applyFont="1" applyBorder="1" applyAlignment="1">
      <alignment vertical="center" shrinkToFit="1"/>
    </xf>
    <xf numFmtId="0" fontId="30" fillId="0" borderId="158" xfId="1" applyFont="1" applyBorder="1" applyAlignment="1">
      <alignment vertical="center" shrinkToFit="1"/>
    </xf>
    <xf numFmtId="0" fontId="30" fillId="0" borderId="243" xfId="1" applyFont="1" applyBorder="1" applyAlignment="1">
      <alignment vertical="center" shrinkToFit="1"/>
    </xf>
    <xf numFmtId="0" fontId="27" fillId="7" borderId="139" xfId="1" applyFont="1" applyFill="1" applyBorder="1" applyAlignment="1">
      <alignment horizontal="center" vertical="center"/>
    </xf>
    <xf numFmtId="177" fontId="27" fillId="7" borderId="96" xfId="1" applyNumberFormat="1" applyFont="1" applyFill="1" applyBorder="1" applyAlignment="1">
      <alignment vertical="center"/>
    </xf>
    <xf numFmtId="177" fontId="27" fillId="7" borderId="41" xfId="1" applyNumberFormat="1" applyFont="1" applyFill="1" applyBorder="1" applyAlignment="1">
      <alignment vertical="center"/>
    </xf>
    <xf numFmtId="0" fontId="27" fillId="7" borderId="45" xfId="1" applyFont="1" applyFill="1" applyBorder="1" applyAlignment="1">
      <alignment horizontal="center" vertical="center"/>
    </xf>
    <xf numFmtId="177" fontId="27" fillId="7" borderId="96" xfId="1" applyNumberFormat="1" applyFont="1" applyFill="1" applyBorder="1" applyAlignment="1">
      <alignment horizontal="center" vertical="center"/>
    </xf>
    <xf numFmtId="177" fontId="27" fillId="0" borderId="95" xfId="1" applyNumberFormat="1" applyFont="1" applyBorder="1" applyAlignment="1">
      <alignment horizontal="center" vertical="center"/>
    </xf>
    <xf numFmtId="177" fontId="27" fillId="0" borderId="96" xfId="1" applyNumberFormat="1" applyFont="1" applyBorder="1" applyAlignment="1">
      <alignment vertical="center"/>
    </xf>
    <xf numFmtId="177" fontId="27" fillId="0" borderId="95" xfId="1" applyNumberFormat="1" applyFont="1" applyBorder="1" applyAlignment="1">
      <alignment vertical="center"/>
    </xf>
    <xf numFmtId="177" fontId="27" fillId="9" borderId="41" xfId="1" applyNumberFormat="1" applyFont="1" applyFill="1" applyBorder="1" applyAlignment="1">
      <alignment vertical="center"/>
    </xf>
    <xf numFmtId="177" fontId="27" fillId="8" borderId="45" xfId="1" applyNumberFormat="1" applyFont="1" applyFill="1" applyBorder="1" applyAlignment="1">
      <alignment vertical="center"/>
    </xf>
    <xf numFmtId="177" fontId="27" fillId="8" borderId="95" xfId="1" applyNumberFormat="1" applyFont="1" applyFill="1" applyBorder="1" applyAlignment="1">
      <alignment vertical="center"/>
    </xf>
    <xf numFmtId="179" fontId="27" fillId="7" borderId="96" xfId="1" applyNumberFormat="1" applyFont="1" applyFill="1" applyBorder="1" applyAlignment="1">
      <alignment vertical="center"/>
    </xf>
    <xf numFmtId="179" fontId="27" fillId="7" borderId="41" xfId="1" applyNumberFormat="1" applyFont="1" applyFill="1" applyBorder="1" applyAlignment="1">
      <alignment vertical="center"/>
    </xf>
    <xf numFmtId="179" fontId="27" fillId="0" borderId="45" xfId="1" applyNumberFormat="1" applyFont="1" applyBorder="1" applyAlignment="1">
      <alignment vertical="center"/>
    </xf>
    <xf numFmtId="179" fontId="27" fillId="0" borderId="95" xfId="1" applyNumberFormat="1" applyFont="1" applyBorder="1" applyAlignment="1">
      <alignment vertical="center"/>
    </xf>
    <xf numFmtId="179" fontId="27" fillId="9" borderId="41" xfId="1" applyNumberFormat="1" applyFont="1" applyFill="1" applyBorder="1" applyAlignment="1">
      <alignment vertical="center"/>
    </xf>
    <xf numFmtId="179" fontId="27" fillId="8" borderId="45" xfId="1" applyNumberFormat="1" applyFont="1" applyFill="1" applyBorder="1" applyAlignment="1">
      <alignment vertical="center"/>
    </xf>
    <xf numFmtId="179" fontId="27" fillId="8" borderId="95" xfId="1" applyNumberFormat="1" applyFont="1" applyFill="1" applyBorder="1" applyAlignment="1">
      <alignment vertical="center"/>
    </xf>
    <xf numFmtId="180" fontId="27" fillId="7" borderId="96" xfId="1" applyNumberFormat="1" applyFont="1" applyFill="1" applyBorder="1" applyAlignment="1">
      <alignment vertical="center"/>
    </xf>
    <xf numFmtId="180" fontId="27" fillId="7" borderId="45" xfId="1" applyNumberFormat="1" applyFont="1" applyFill="1" applyBorder="1" applyAlignment="1">
      <alignment vertical="center"/>
    </xf>
    <xf numFmtId="180" fontId="27" fillId="0" borderId="45" xfId="1" applyNumberFormat="1" applyFont="1" applyBorder="1" applyAlignment="1">
      <alignment vertical="center"/>
    </xf>
    <xf numFmtId="180" fontId="27" fillId="0" borderId="95" xfId="1" applyNumberFormat="1" applyFont="1" applyBorder="1" applyAlignment="1">
      <alignment vertical="center"/>
    </xf>
    <xf numFmtId="180" fontId="27" fillId="9" borderId="41" xfId="1" applyNumberFormat="1" applyFont="1" applyFill="1" applyBorder="1" applyAlignment="1">
      <alignment vertical="center"/>
    </xf>
    <xf numFmtId="180" fontId="27" fillId="8" borderId="45" xfId="1" applyNumberFormat="1" applyFont="1" applyFill="1" applyBorder="1" applyAlignment="1">
      <alignment vertical="center"/>
    </xf>
    <xf numFmtId="180" fontId="27" fillId="8" borderId="95" xfId="1" applyNumberFormat="1" applyFont="1" applyFill="1" applyBorder="1" applyAlignment="1">
      <alignment vertical="center"/>
    </xf>
    <xf numFmtId="177" fontId="27" fillId="0" borderId="45" xfId="1" applyNumberFormat="1" applyFont="1" applyBorder="1" applyAlignment="1">
      <alignment vertical="center"/>
    </xf>
    <xf numFmtId="0" fontId="30" fillId="0" borderId="180" xfId="1" applyFont="1" applyBorder="1" applyAlignment="1">
      <alignment vertical="center" shrinkToFit="1"/>
    </xf>
    <xf numFmtId="0" fontId="30" fillId="0" borderId="181" xfId="1" applyFont="1" applyBorder="1" applyAlignment="1">
      <alignment vertical="center" shrinkToFit="1"/>
    </xf>
    <xf numFmtId="0" fontId="30" fillId="0" borderId="37" xfId="1" applyFont="1" applyBorder="1" applyAlignment="1">
      <alignment vertical="center" shrinkToFit="1"/>
    </xf>
    <xf numFmtId="0" fontId="30" fillId="0" borderId="180" xfId="1" applyFont="1" applyBorder="1" applyAlignment="1">
      <alignment vertical="center"/>
    </xf>
    <xf numFmtId="0" fontId="30" fillId="0" borderId="181" xfId="1" applyFont="1" applyBorder="1" applyAlignment="1">
      <alignment vertical="center"/>
    </xf>
    <xf numFmtId="0" fontId="30" fillId="0" borderId="37" xfId="1" applyFont="1" applyBorder="1" applyAlignment="1">
      <alignment vertical="center"/>
    </xf>
    <xf numFmtId="0" fontId="27" fillId="0" borderId="140" xfId="1" applyFont="1" applyBorder="1" applyAlignment="1">
      <alignment vertical="center"/>
    </xf>
    <xf numFmtId="0" fontId="27" fillId="5" borderId="105" xfId="1" applyFont="1" applyFill="1" applyBorder="1" applyAlignment="1">
      <alignment horizontal="center" vertical="center"/>
    </xf>
    <xf numFmtId="0" fontId="27" fillId="5" borderId="80" xfId="1" applyFont="1" applyFill="1" applyBorder="1" applyAlignment="1">
      <alignment horizontal="center" vertical="center"/>
    </xf>
    <xf numFmtId="177" fontId="27" fillId="5" borderId="105" xfId="1" applyNumberFormat="1" applyFont="1" applyFill="1" applyBorder="1" applyAlignment="1">
      <alignment horizontal="center" vertical="center"/>
    </xf>
    <xf numFmtId="177" fontId="27" fillId="5" borderId="111" xfId="1" applyNumberFormat="1" applyFont="1" applyFill="1" applyBorder="1" applyAlignment="1">
      <alignment horizontal="center" vertical="center"/>
    </xf>
    <xf numFmtId="177" fontId="27" fillId="0" borderId="105" xfId="1" applyNumberFormat="1" applyFont="1" applyBorder="1" applyAlignment="1">
      <alignment vertical="center"/>
    </xf>
    <xf numFmtId="177" fontId="27" fillId="0" borderId="111" xfId="1" applyNumberFormat="1" applyFont="1" applyBorder="1" applyAlignment="1">
      <alignment vertical="center"/>
    </xf>
    <xf numFmtId="177" fontId="27" fillId="9" borderId="80" xfId="1" applyNumberFormat="1" applyFont="1" applyFill="1" applyBorder="1" applyAlignment="1">
      <alignment vertical="center"/>
    </xf>
    <xf numFmtId="177" fontId="27" fillId="8" borderId="81" xfId="1" applyNumberFormat="1" applyFont="1" applyFill="1" applyBorder="1" applyAlignment="1">
      <alignment vertical="center"/>
    </xf>
    <xf numFmtId="177" fontId="27" fillId="8" borderId="111" xfId="1" applyNumberFormat="1" applyFont="1" applyFill="1" applyBorder="1" applyAlignment="1">
      <alignment vertical="center"/>
    </xf>
    <xf numFmtId="179" fontId="27" fillId="0" borderId="81" xfId="1" applyNumberFormat="1" applyFont="1" applyBorder="1" applyAlignment="1">
      <alignment vertical="center"/>
    </xf>
    <xf numFmtId="179" fontId="27" fillId="0" borderId="111" xfId="1" applyNumberFormat="1" applyFont="1" applyBorder="1" applyAlignment="1">
      <alignment vertical="center"/>
    </xf>
    <xf numFmtId="2" fontId="27" fillId="9" borderId="105" xfId="1" applyNumberFormat="1" applyFont="1" applyFill="1" applyBorder="1" applyAlignment="1">
      <alignment vertical="center"/>
    </xf>
    <xf numFmtId="2" fontId="27" fillId="9" borderId="80" xfId="1" applyNumberFormat="1" applyFont="1" applyFill="1" applyBorder="1" applyAlignment="1">
      <alignment vertical="center"/>
    </xf>
    <xf numFmtId="2" fontId="27" fillId="8" borderId="81" xfId="1" applyNumberFormat="1" applyFont="1" applyFill="1" applyBorder="1" applyAlignment="1">
      <alignment vertical="center"/>
    </xf>
    <xf numFmtId="2" fontId="27" fillId="8" borderId="111" xfId="1" applyNumberFormat="1" applyFont="1" applyFill="1" applyBorder="1" applyAlignment="1">
      <alignment vertical="center"/>
    </xf>
    <xf numFmtId="0" fontId="27" fillId="5" borderId="81" xfId="1" applyFont="1" applyFill="1" applyBorder="1" applyAlignment="1">
      <alignment horizontal="center" vertical="center"/>
    </xf>
    <xf numFmtId="180" fontId="27" fillId="0" borderId="81" xfId="1" applyNumberFormat="1" applyFont="1" applyBorder="1" applyAlignment="1">
      <alignment vertical="center"/>
    </xf>
    <xf numFmtId="180" fontId="27" fillId="0" borderId="111" xfId="1" applyNumberFormat="1" applyFont="1" applyBorder="1" applyAlignment="1">
      <alignment vertical="center"/>
    </xf>
    <xf numFmtId="180" fontId="27" fillId="9" borderId="105" xfId="1" applyNumberFormat="1" applyFont="1" applyFill="1" applyBorder="1" applyAlignment="1">
      <alignment vertical="center"/>
    </xf>
    <xf numFmtId="180" fontId="27" fillId="9" borderId="80" xfId="1" applyNumberFormat="1" applyFont="1" applyFill="1" applyBorder="1" applyAlignment="1">
      <alignment vertical="center"/>
    </xf>
    <xf numFmtId="180" fontId="27" fillId="8" borderId="81" xfId="1" applyNumberFormat="1" applyFont="1" applyFill="1" applyBorder="1" applyAlignment="1">
      <alignment vertical="center"/>
    </xf>
    <xf numFmtId="180" fontId="27" fillId="8" borderId="111" xfId="1" applyNumberFormat="1" applyFont="1" applyFill="1" applyBorder="1" applyAlignment="1">
      <alignment vertical="center"/>
    </xf>
    <xf numFmtId="177" fontId="27" fillId="5" borderId="80" xfId="1" applyNumberFormat="1" applyFont="1" applyFill="1" applyBorder="1" applyAlignment="1">
      <alignment horizontal="center" vertical="center"/>
    </xf>
    <xf numFmtId="177" fontId="27" fillId="0" borderId="81" xfId="1" applyNumberFormat="1" applyFont="1" applyBorder="1" applyAlignment="1">
      <alignment vertical="center"/>
    </xf>
    <xf numFmtId="177" fontId="27" fillId="9" borderId="105" xfId="1" applyNumberFormat="1" applyFont="1" applyFill="1" applyBorder="1" applyAlignment="1">
      <alignment vertical="center"/>
    </xf>
    <xf numFmtId="0" fontId="30" fillId="0" borderId="223" xfId="1" applyFont="1" applyBorder="1" applyAlignment="1">
      <alignment vertical="center"/>
    </xf>
    <xf numFmtId="0" fontId="30" fillId="0" borderId="222" xfId="1" applyFont="1" applyBorder="1" applyAlignment="1">
      <alignment vertical="center"/>
    </xf>
    <xf numFmtId="0" fontId="30" fillId="0" borderId="244" xfId="1" applyFont="1" applyBorder="1" applyAlignment="1">
      <alignment vertical="center"/>
    </xf>
    <xf numFmtId="0" fontId="27" fillId="9" borderId="141" xfId="1" applyFont="1" applyFill="1" applyBorder="1" applyAlignment="1">
      <alignment vertical="center"/>
    </xf>
    <xf numFmtId="0" fontId="27" fillId="9" borderId="142" xfId="1" applyFont="1" applyFill="1" applyBorder="1" applyAlignment="1">
      <alignment horizontal="center" vertical="center"/>
    </xf>
    <xf numFmtId="0" fontId="27" fillId="9" borderId="54" xfId="1" applyFont="1" applyFill="1" applyBorder="1" applyAlignment="1">
      <alignment horizontal="center" vertical="center"/>
    </xf>
    <xf numFmtId="0" fontId="27" fillId="0" borderId="142" xfId="1" applyFont="1" applyBorder="1" applyAlignment="1">
      <alignment horizontal="center" vertical="center"/>
    </xf>
    <xf numFmtId="0" fontId="27" fillId="0" borderId="143" xfId="1" applyFont="1" applyBorder="1" applyAlignment="1">
      <alignment horizontal="center" vertical="center"/>
    </xf>
    <xf numFmtId="177" fontId="27" fillId="0" borderId="18" xfId="1" applyNumberFormat="1" applyFont="1" applyFill="1" applyBorder="1" applyAlignment="1">
      <alignment horizontal="center" vertical="center"/>
    </xf>
    <xf numFmtId="177" fontId="27" fillId="0" borderId="138" xfId="1" applyNumberFormat="1" applyFont="1" applyFill="1" applyBorder="1" applyAlignment="1">
      <alignment horizontal="center" vertical="center"/>
    </xf>
    <xf numFmtId="177" fontId="27" fillId="7" borderId="41" xfId="1" applyNumberFormat="1" applyFont="1" applyFill="1" applyBorder="1" applyAlignment="1">
      <alignment horizontal="center" vertical="center"/>
    </xf>
    <xf numFmtId="0" fontId="27" fillId="5" borderId="96" xfId="1" applyFont="1" applyFill="1" applyBorder="1" applyAlignment="1">
      <alignment horizontal="center" vertical="center"/>
    </xf>
    <xf numFmtId="0" fontId="27" fillId="5" borderId="95" xfId="1" applyFont="1" applyFill="1" applyBorder="1" applyAlignment="1">
      <alignment horizontal="center" vertical="center"/>
    </xf>
    <xf numFmtId="177" fontId="27" fillId="5" borderId="45" xfId="1" applyNumberFormat="1" applyFont="1" applyFill="1" applyBorder="1" applyAlignment="1">
      <alignment horizontal="center" vertical="center"/>
    </xf>
    <xf numFmtId="177" fontId="27" fillId="5" borderId="95" xfId="1" applyNumberFormat="1" applyFont="1" applyFill="1" applyBorder="1" applyAlignment="1">
      <alignment horizontal="center" vertical="center"/>
    </xf>
    <xf numFmtId="180" fontId="27" fillId="7" borderId="41" xfId="1" applyNumberFormat="1" applyFont="1" applyFill="1" applyBorder="1" applyAlignment="1">
      <alignment vertical="center"/>
    </xf>
    <xf numFmtId="179" fontId="27" fillId="5" borderId="45" xfId="1" applyNumberFormat="1" applyFont="1" applyFill="1" applyBorder="1" applyAlignment="1">
      <alignment horizontal="center" vertical="center"/>
    </xf>
    <xf numFmtId="179" fontId="27" fillId="5" borderId="95" xfId="1" applyNumberFormat="1" applyFont="1" applyFill="1" applyBorder="1" applyAlignment="1">
      <alignment horizontal="center" vertical="center"/>
    </xf>
    <xf numFmtId="179" fontId="27" fillId="5" borderId="96" xfId="1" applyNumberFormat="1" applyFont="1" applyFill="1" applyBorder="1" applyAlignment="1">
      <alignment horizontal="center" vertical="center"/>
    </xf>
    <xf numFmtId="179" fontId="27" fillId="5" borderId="41" xfId="1" applyNumberFormat="1" applyFont="1" applyFill="1" applyBorder="1" applyAlignment="1">
      <alignment horizontal="center" vertical="center"/>
    </xf>
    <xf numFmtId="0" fontId="4" fillId="0" borderId="180" xfId="1" applyFont="1" applyBorder="1" applyAlignment="1">
      <alignment horizontal="center" vertical="center"/>
    </xf>
    <xf numFmtId="0" fontId="4" fillId="0" borderId="181" xfId="1" applyFont="1" applyBorder="1" applyAlignment="1">
      <alignment horizontal="center" vertical="center"/>
    </xf>
    <xf numFmtId="0" fontId="4" fillId="0" borderId="37" xfId="1" applyFont="1" applyBorder="1" applyAlignment="1">
      <alignment horizontal="center" vertical="center"/>
    </xf>
    <xf numFmtId="0" fontId="4" fillId="0" borderId="180" xfId="1" applyFont="1" applyBorder="1" applyAlignment="1">
      <alignment vertical="center" wrapText="1"/>
    </xf>
    <xf numFmtId="0" fontId="4" fillId="0" borderId="181" xfId="1" applyFont="1" applyBorder="1" applyAlignment="1">
      <alignment vertical="center" wrapText="1"/>
    </xf>
    <xf numFmtId="0" fontId="4" fillId="0" borderId="37" xfId="1" applyFont="1" applyBorder="1" applyAlignment="1">
      <alignment vertical="center" wrapText="1"/>
    </xf>
    <xf numFmtId="0" fontId="27" fillId="9" borderId="140" xfId="1" applyFont="1" applyFill="1" applyBorder="1" applyAlignment="1">
      <alignment vertical="center"/>
    </xf>
    <xf numFmtId="0" fontId="27" fillId="9" borderId="81" xfId="1" applyFont="1" applyFill="1" applyBorder="1" applyAlignment="1">
      <alignment horizontal="center" vertical="center"/>
    </xf>
    <xf numFmtId="0" fontId="27" fillId="5" borderId="111" xfId="1" applyFont="1" applyFill="1" applyBorder="1" applyAlignment="1">
      <alignment horizontal="center" vertical="center"/>
    </xf>
    <xf numFmtId="177" fontId="27" fillId="5" borderId="81" xfId="1" applyNumberFormat="1" applyFont="1" applyFill="1" applyBorder="1" applyAlignment="1">
      <alignment horizontal="center" vertical="center"/>
    </xf>
    <xf numFmtId="179" fontId="27" fillId="5" borderId="105" xfId="1" applyNumberFormat="1" applyFont="1" applyFill="1" applyBorder="1" applyAlignment="1">
      <alignment horizontal="center" vertical="center"/>
    </xf>
    <xf numFmtId="179" fontId="27" fillId="5" borderId="80" xfId="1" applyNumberFormat="1" applyFont="1" applyFill="1" applyBorder="1" applyAlignment="1">
      <alignment horizontal="center" vertical="center"/>
    </xf>
    <xf numFmtId="183" fontId="27" fillId="9" borderId="105" xfId="1" applyNumberFormat="1" applyFont="1" applyFill="1" applyBorder="1" applyAlignment="1">
      <alignment vertical="center"/>
    </xf>
    <xf numFmtId="183" fontId="27" fillId="9" borderId="80" xfId="1" applyNumberFormat="1" applyFont="1" applyFill="1" applyBorder="1" applyAlignment="1">
      <alignment vertical="center"/>
    </xf>
    <xf numFmtId="179" fontId="27" fillId="5" borderId="81" xfId="1" applyNumberFormat="1" applyFont="1" applyFill="1" applyBorder="1" applyAlignment="1">
      <alignment horizontal="center" vertical="center"/>
    </xf>
    <xf numFmtId="179" fontId="27" fillId="5" borderId="111" xfId="1" applyNumberFormat="1" applyFont="1" applyFill="1" applyBorder="1" applyAlignment="1">
      <alignment horizontal="center" vertical="center"/>
    </xf>
    <xf numFmtId="0" fontId="4" fillId="0" borderId="223" xfId="1" applyFont="1" applyBorder="1" applyAlignment="1">
      <alignment vertical="center" wrapText="1"/>
    </xf>
    <xf numFmtId="0" fontId="4" fillId="0" borderId="222" xfId="1" applyFont="1" applyBorder="1" applyAlignment="1">
      <alignment vertical="center" wrapText="1"/>
    </xf>
    <xf numFmtId="0" fontId="4" fillId="0" borderId="244" xfId="1" applyFont="1" applyBorder="1" applyAlignment="1">
      <alignment vertical="center" wrapText="1"/>
    </xf>
    <xf numFmtId="0" fontId="27" fillId="8" borderId="141" xfId="1" applyFont="1" applyFill="1" applyBorder="1" applyAlignment="1">
      <alignment vertical="center"/>
    </xf>
    <xf numFmtId="0" fontId="27" fillId="8" borderId="142" xfId="1" applyFont="1" applyFill="1" applyBorder="1" applyAlignment="1">
      <alignment horizontal="center" vertical="center"/>
    </xf>
    <xf numFmtId="0" fontId="27" fillId="8" borderId="54" xfId="1" applyFont="1" applyFill="1" applyBorder="1" applyAlignment="1">
      <alignment horizontal="center" vertical="center"/>
    </xf>
    <xf numFmtId="177" fontId="27" fillId="5" borderId="41" xfId="1" applyNumberFormat="1" applyFont="1" applyFill="1" applyBorder="1" applyAlignment="1">
      <alignment horizontal="center" vertical="center"/>
    </xf>
    <xf numFmtId="183" fontId="27" fillId="8" borderId="45" xfId="1" applyNumberFormat="1" applyFont="1" applyFill="1" applyBorder="1" applyAlignment="1">
      <alignment vertical="center"/>
    </xf>
    <xf numFmtId="183" fontId="27" fillId="8" borderId="95" xfId="1" applyNumberFormat="1" applyFont="1" applyFill="1" applyBorder="1" applyAlignment="1">
      <alignment vertical="center"/>
    </xf>
    <xf numFmtId="0" fontId="27" fillId="7" borderId="139" xfId="1" applyFont="1" applyFill="1" applyBorder="1" applyAlignment="1">
      <alignment vertical="center"/>
    </xf>
    <xf numFmtId="177" fontId="27" fillId="5" borderId="96" xfId="1" applyNumberFormat="1" applyFont="1" applyFill="1" applyBorder="1" applyAlignment="1">
      <alignment horizontal="center" vertical="center"/>
    </xf>
    <xf numFmtId="0" fontId="27" fillId="8" borderId="147" xfId="1" applyFont="1" applyFill="1" applyBorder="1" applyAlignment="1">
      <alignment vertical="center"/>
    </xf>
    <xf numFmtId="0" fontId="27" fillId="8" borderId="81" xfId="1" applyFont="1" applyFill="1" applyBorder="1" applyAlignment="1">
      <alignment horizontal="center" vertical="center"/>
    </xf>
    <xf numFmtId="177" fontId="27" fillId="5" borderId="98" xfId="1" applyNumberFormat="1" applyFont="1" applyFill="1" applyBorder="1" applyAlignment="1">
      <alignment horizontal="center" vertical="center"/>
    </xf>
    <xf numFmtId="177" fontId="27" fillId="5" borderId="99" xfId="1" applyNumberFormat="1" applyFont="1" applyFill="1" applyBorder="1" applyAlignment="1">
      <alignment horizontal="center" vertical="center"/>
    </xf>
    <xf numFmtId="183" fontId="27" fillId="8" borderId="81" xfId="1" applyNumberFormat="1" applyFont="1" applyFill="1" applyBorder="1" applyAlignment="1">
      <alignment vertical="center"/>
    </xf>
    <xf numFmtId="183" fontId="27" fillId="8" borderId="111" xfId="1" applyNumberFormat="1" applyFont="1" applyFill="1" applyBorder="1" applyAlignment="1">
      <alignment vertical="center"/>
    </xf>
    <xf numFmtId="0" fontId="27" fillId="0" borderId="149" xfId="1" applyFont="1" applyBorder="1" applyAlignment="1">
      <alignment vertical="center"/>
    </xf>
    <xf numFmtId="0" fontId="27" fillId="5" borderId="150" xfId="1" applyFont="1" applyFill="1" applyBorder="1" applyAlignment="1">
      <alignment horizontal="center" vertical="center"/>
    </xf>
    <xf numFmtId="0" fontId="27" fillId="5" borderId="123" xfId="1" applyFont="1" applyFill="1" applyBorder="1" applyAlignment="1">
      <alignment horizontal="center" vertical="center"/>
    </xf>
    <xf numFmtId="0" fontId="27" fillId="5" borderId="112" xfId="1" applyFont="1" applyFill="1" applyBorder="1" applyAlignment="1">
      <alignment horizontal="center" vertical="center"/>
    </xf>
    <xf numFmtId="0" fontId="27" fillId="5" borderId="151" xfId="1" applyFont="1" applyFill="1" applyBorder="1" applyAlignment="1">
      <alignment horizontal="center" vertical="center"/>
    </xf>
    <xf numFmtId="177" fontId="27" fillId="9" borderId="123" xfId="1" applyNumberFormat="1" applyFont="1" applyFill="1" applyBorder="1" applyAlignment="1">
      <alignment vertical="center"/>
    </xf>
    <xf numFmtId="177" fontId="27" fillId="8" borderId="112" xfId="1" applyNumberFormat="1" applyFont="1" applyFill="1" applyBorder="1" applyAlignment="1">
      <alignment vertical="center"/>
    </xf>
    <xf numFmtId="177" fontId="27" fillId="8" borderId="151" xfId="1" applyNumberFormat="1" applyFont="1" applyFill="1" applyBorder="1" applyAlignment="1">
      <alignment vertical="center"/>
    </xf>
    <xf numFmtId="180" fontId="27" fillId="0" borderId="112" xfId="1" applyNumberFormat="1" applyFont="1" applyBorder="1" applyAlignment="1">
      <alignment vertical="center"/>
    </xf>
    <xf numFmtId="180" fontId="27" fillId="0" borderId="151" xfId="1" applyNumberFormat="1" applyFont="1" applyBorder="1" applyAlignment="1">
      <alignment vertical="center"/>
    </xf>
    <xf numFmtId="0" fontId="27" fillId="9" borderId="123" xfId="1" applyFont="1" applyFill="1" applyBorder="1" applyAlignment="1">
      <alignment vertical="center"/>
    </xf>
    <xf numFmtId="183" fontId="27" fillId="9" borderId="123" xfId="1" applyNumberFormat="1" applyFont="1" applyFill="1" applyBorder="1" applyAlignment="1">
      <alignment vertical="center"/>
    </xf>
    <xf numFmtId="183" fontId="27" fillId="8" borderId="112" xfId="1" applyNumberFormat="1" applyFont="1" applyFill="1" applyBorder="1" applyAlignment="1">
      <alignment vertical="center"/>
    </xf>
    <xf numFmtId="183" fontId="27" fillId="8" borderId="151" xfId="1" applyNumberFormat="1" applyFont="1" applyFill="1" applyBorder="1" applyAlignment="1">
      <alignment vertical="center"/>
    </xf>
    <xf numFmtId="180" fontId="27" fillId="9" borderId="123" xfId="1" applyNumberFormat="1" applyFont="1" applyFill="1" applyBorder="1" applyAlignment="1">
      <alignment vertical="center"/>
    </xf>
    <xf numFmtId="180" fontId="27" fillId="8" borderId="112" xfId="1" applyNumberFormat="1" applyFont="1" applyFill="1" applyBorder="1" applyAlignment="1">
      <alignment vertical="center"/>
    </xf>
    <xf numFmtId="180" fontId="27" fillId="8" borderId="151" xfId="1" applyNumberFormat="1" applyFont="1" applyFill="1" applyBorder="1" applyAlignment="1">
      <alignment vertical="center"/>
    </xf>
    <xf numFmtId="177" fontId="27" fillId="0" borderId="112" xfId="1" applyNumberFormat="1" applyFont="1" applyBorder="1" applyAlignment="1">
      <alignment vertical="center"/>
    </xf>
    <xf numFmtId="177" fontId="27" fillId="0" borderId="151" xfId="1" applyNumberFormat="1" applyFont="1" applyBorder="1" applyAlignment="1">
      <alignment vertical="center"/>
    </xf>
    <xf numFmtId="184" fontId="27" fillId="0" borderId="123" xfId="1" applyNumberFormat="1" applyFont="1" applyFill="1" applyBorder="1" applyAlignment="1">
      <alignment vertical="center"/>
    </xf>
    <xf numFmtId="184" fontId="27" fillId="0" borderId="112" xfId="1" applyNumberFormat="1" applyFont="1" applyFill="1" applyBorder="1" applyAlignment="1">
      <alignment vertical="center"/>
    </xf>
    <xf numFmtId="184" fontId="27" fillId="0" borderId="151" xfId="1" applyNumberFormat="1" applyFont="1" applyFill="1" applyBorder="1" applyAlignment="1">
      <alignment vertical="center"/>
    </xf>
    <xf numFmtId="0" fontId="4" fillId="0" borderId="239" xfId="1" applyFont="1" applyBorder="1" applyAlignment="1">
      <alignment vertical="center" wrapText="1"/>
    </xf>
    <xf numFmtId="0" fontId="4" fillId="0" borderId="240" xfId="1" applyFont="1" applyBorder="1" applyAlignment="1">
      <alignment vertical="center" wrapText="1"/>
    </xf>
    <xf numFmtId="0" fontId="4" fillId="0" borderId="245" xfId="1" applyFont="1" applyBorder="1" applyAlignment="1">
      <alignment vertical="center" wrapText="1"/>
    </xf>
    <xf numFmtId="0" fontId="27" fillId="0" borderId="152" xfId="1" applyFont="1" applyBorder="1" applyAlignment="1">
      <alignment vertical="center"/>
    </xf>
    <xf numFmtId="179" fontId="27" fillId="0" borderId="153" xfId="1" applyNumberFormat="1" applyFont="1" applyBorder="1" applyAlignment="1">
      <alignment horizontal="center" vertical="center"/>
    </xf>
    <xf numFmtId="0" fontId="27" fillId="0" borderId="154" xfId="1" applyFont="1" applyBorder="1" applyAlignment="1">
      <alignment horizontal="left" vertical="center"/>
    </xf>
    <xf numFmtId="0" fontId="31" fillId="0" borderId="155" xfId="1" applyFont="1" applyBorder="1" applyAlignment="1">
      <alignment vertical="center"/>
    </xf>
    <xf numFmtId="0" fontId="27" fillId="0" borderId="155" xfId="1" applyFont="1" applyBorder="1" applyAlignment="1">
      <alignment horizontal="center" vertical="center"/>
    </xf>
    <xf numFmtId="0" fontId="27" fillId="0" borderId="155" xfId="1" applyFont="1" applyBorder="1" applyAlignment="1">
      <alignment vertical="center" wrapText="1"/>
    </xf>
    <xf numFmtId="0" fontId="27" fillId="0" borderId="225" xfId="1" applyFont="1" applyBorder="1" applyAlignment="1">
      <alignment horizontal="center" vertical="center"/>
    </xf>
    <xf numFmtId="0" fontId="32" fillId="0" borderId="0" xfId="1" applyFont="1" applyBorder="1" applyAlignment="1">
      <alignment vertical="center"/>
    </xf>
    <xf numFmtId="179" fontId="27" fillId="0" borderId="0" xfId="1" applyNumberFormat="1" applyFont="1" applyBorder="1" applyAlignment="1">
      <alignment horizontal="center" vertical="center"/>
    </xf>
    <xf numFmtId="0" fontId="27" fillId="0" borderId="0" xfId="1" applyFont="1" applyBorder="1" applyAlignment="1">
      <alignment horizontal="left" vertical="center"/>
    </xf>
    <xf numFmtId="0" fontId="27" fillId="0" borderId="0" xfId="1" applyFont="1" applyBorder="1" applyAlignment="1">
      <alignment vertical="center" wrapText="1"/>
    </xf>
    <xf numFmtId="0" fontId="27" fillId="9" borderId="80" xfId="1" applyFont="1" applyFill="1" applyBorder="1" applyAlignment="1">
      <alignment horizontal="center" vertical="center"/>
    </xf>
    <xf numFmtId="0" fontId="27" fillId="9" borderId="111" xfId="1" applyFont="1" applyFill="1" applyBorder="1" applyAlignment="1">
      <alignment horizontal="center" vertical="center"/>
    </xf>
    <xf numFmtId="0" fontId="27" fillId="8" borderId="105" xfId="1" applyFont="1" applyFill="1" applyBorder="1" applyAlignment="1">
      <alignment horizontal="center" vertical="center"/>
    </xf>
    <xf numFmtId="0" fontId="27" fillId="0" borderId="158" xfId="1" applyFont="1" applyBorder="1" applyAlignment="1">
      <alignment horizontal="center" vertical="center"/>
    </xf>
    <xf numFmtId="0" fontId="27" fillId="0" borderId="159" xfId="1" applyFont="1" applyBorder="1" applyAlignment="1">
      <alignment horizontal="center" vertical="center"/>
    </xf>
    <xf numFmtId="0" fontId="27" fillId="5" borderId="18" xfId="1" applyFont="1" applyFill="1" applyBorder="1" applyAlignment="1">
      <alignment vertical="center"/>
    </xf>
    <xf numFmtId="0" fontId="27" fillId="5" borderId="138" xfId="1" applyFont="1" applyFill="1" applyBorder="1" applyAlignment="1">
      <alignment vertical="center"/>
    </xf>
    <xf numFmtId="0" fontId="27" fillId="5" borderId="104" xfId="1" applyFont="1" applyFill="1" applyBorder="1" applyAlignment="1">
      <alignment horizontal="center" vertical="center"/>
    </xf>
    <xf numFmtId="0" fontId="27" fillId="5" borderId="103" xfId="1" applyFont="1" applyFill="1" applyBorder="1" applyAlignment="1">
      <alignment horizontal="center" vertical="center"/>
    </xf>
    <xf numFmtId="0" fontId="27" fillId="5" borderId="144" xfId="1" applyFont="1" applyFill="1" applyBorder="1" applyAlignment="1">
      <alignment horizontal="center" vertical="center"/>
    </xf>
    <xf numFmtId="0" fontId="27" fillId="5" borderId="161" xfId="1" applyFont="1" applyFill="1" applyBorder="1" applyAlignment="1">
      <alignment horizontal="center" vertical="center"/>
    </xf>
    <xf numFmtId="0" fontId="27" fillId="0" borderId="54" xfId="1" applyFont="1" applyBorder="1" applyAlignment="1">
      <alignment horizontal="center" vertical="center"/>
    </xf>
    <xf numFmtId="0" fontId="27" fillId="0" borderId="163" xfId="1" applyFont="1" applyBorder="1" applyAlignment="1">
      <alignment horizontal="center" vertical="center"/>
    </xf>
    <xf numFmtId="0" fontId="27" fillId="5" borderId="94" xfId="1" applyFont="1" applyFill="1" applyBorder="1" applyAlignment="1">
      <alignment horizontal="center" vertical="center"/>
    </xf>
    <xf numFmtId="0" fontId="27" fillId="5" borderId="62" xfId="1" applyFont="1" applyFill="1" applyBorder="1" applyAlignment="1">
      <alignment horizontal="center" vertical="center"/>
    </xf>
    <xf numFmtId="0" fontId="27" fillId="5" borderId="142" xfId="1" applyFont="1" applyFill="1" applyBorder="1" applyAlignment="1">
      <alignment horizontal="center" vertical="center"/>
    </xf>
    <xf numFmtId="0" fontId="27" fillId="5" borderId="143" xfId="1" applyFont="1" applyFill="1" applyBorder="1" applyAlignment="1">
      <alignment horizontal="center" vertical="center"/>
    </xf>
    <xf numFmtId="0" fontId="27" fillId="0" borderId="168" xfId="1" applyFont="1" applyBorder="1" applyAlignment="1">
      <alignment horizontal="center" vertical="center"/>
    </xf>
    <xf numFmtId="0" fontId="27" fillId="5" borderId="169" xfId="1" applyFont="1" applyFill="1" applyBorder="1" applyAlignment="1">
      <alignment horizontal="center" vertical="center"/>
    </xf>
    <xf numFmtId="177" fontId="27" fillId="0" borderId="24" xfId="1" applyNumberFormat="1" applyFont="1" applyFill="1" applyBorder="1" applyAlignment="1">
      <alignment horizontal="center" vertical="center"/>
    </xf>
    <xf numFmtId="177" fontId="27" fillId="0" borderId="168" xfId="1" applyNumberFormat="1" applyFont="1" applyFill="1" applyBorder="1" applyAlignment="1">
      <alignment horizontal="center" vertical="center"/>
    </xf>
    <xf numFmtId="0" fontId="27" fillId="5" borderId="24" xfId="1" applyFont="1" applyFill="1" applyBorder="1" applyAlignment="1">
      <alignment horizontal="center" vertical="center"/>
    </xf>
    <xf numFmtId="0" fontId="27" fillId="5" borderId="168" xfId="1" applyFont="1" applyFill="1" applyBorder="1" applyAlignment="1">
      <alignment horizontal="center" vertical="center"/>
    </xf>
    <xf numFmtId="177" fontId="27" fillId="0" borderId="171" xfId="1" applyNumberFormat="1" applyFont="1" applyBorder="1" applyAlignment="1">
      <alignment horizontal="center" vertical="center"/>
    </xf>
    <xf numFmtId="177" fontId="27" fillId="5" borderId="109" xfId="1" applyNumberFormat="1" applyFont="1" applyFill="1" applyBorder="1" applyAlignment="1">
      <alignment horizontal="center" vertical="center"/>
    </xf>
    <xf numFmtId="0" fontId="27" fillId="0" borderId="173" xfId="1" applyFont="1" applyBorder="1" applyAlignment="1">
      <alignment horizontal="center" vertical="center"/>
    </xf>
    <xf numFmtId="0" fontId="27" fillId="0" borderId="174" xfId="1" applyFont="1" applyBorder="1" applyAlignment="1">
      <alignment horizontal="center" vertical="center"/>
    </xf>
    <xf numFmtId="0" fontId="27" fillId="0" borderId="26" xfId="1" applyFont="1" applyBorder="1" applyAlignment="1">
      <alignment horizontal="center" vertical="center"/>
    </xf>
    <xf numFmtId="0" fontId="27" fillId="0" borderId="176" xfId="1" applyFont="1" applyBorder="1" applyAlignment="1">
      <alignment horizontal="center" vertical="center"/>
    </xf>
    <xf numFmtId="177" fontId="27" fillId="0" borderId="177" xfId="1" applyNumberFormat="1" applyFont="1" applyFill="1" applyBorder="1" applyAlignment="1">
      <alignment horizontal="center" vertical="center"/>
    </xf>
    <xf numFmtId="0" fontId="27" fillId="5" borderId="29" xfId="1" applyFont="1" applyFill="1" applyBorder="1" applyAlignment="1">
      <alignment horizontal="center" vertical="center"/>
    </xf>
    <xf numFmtId="0" fontId="27" fillId="5" borderId="176" xfId="1" applyFont="1" applyFill="1" applyBorder="1" applyAlignment="1">
      <alignment horizontal="center" vertical="center"/>
    </xf>
    <xf numFmtId="0" fontId="27" fillId="5" borderId="177" xfId="1" applyFont="1" applyFill="1" applyBorder="1" applyAlignment="1">
      <alignment horizontal="center" vertical="center"/>
    </xf>
    <xf numFmtId="177" fontId="27" fillId="0" borderId="178" xfId="1" applyNumberFormat="1" applyFont="1" applyBorder="1" applyAlignment="1">
      <alignment horizontal="center" vertical="center"/>
    </xf>
    <xf numFmtId="177" fontId="27" fillId="5" borderId="132" xfId="1" applyNumberFormat="1" applyFont="1" applyFill="1" applyBorder="1" applyAlignment="1">
      <alignment horizontal="center" vertical="center"/>
    </xf>
    <xf numFmtId="0" fontId="27" fillId="0" borderId="180" xfId="1" applyFont="1" applyBorder="1" applyAlignment="1">
      <alignment horizontal="center" vertical="center"/>
    </xf>
    <xf numFmtId="0" fontId="27" fillId="0" borderId="181" xfId="1" applyFont="1" applyBorder="1" applyAlignment="1">
      <alignment horizontal="center" vertical="center"/>
    </xf>
    <xf numFmtId="0" fontId="27" fillId="0" borderId="37" xfId="1" applyFont="1" applyBorder="1" applyAlignment="1">
      <alignment horizontal="center" vertical="center"/>
    </xf>
    <xf numFmtId="0" fontId="27" fillId="0" borderId="182" xfId="1" applyFont="1" applyBorder="1" applyAlignment="1">
      <alignment horizontal="center" vertical="center"/>
    </xf>
    <xf numFmtId="177" fontId="27" fillId="5" borderId="94" xfId="1" applyNumberFormat="1" applyFont="1" applyFill="1" applyBorder="1" applyAlignment="1">
      <alignment horizontal="center" vertical="center"/>
    </xf>
    <xf numFmtId="177" fontId="27" fillId="5" borderId="62" xfId="1" applyNumberFormat="1" applyFont="1" applyFill="1" applyBorder="1" applyAlignment="1">
      <alignment horizontal="center" vertical="center"/>
    </xf>
    <xf numFmtId="177" fontId="27" fillId="5" borderId="143" xfId="1" applyNumberFormat="1" applyFont="1" applyFill="1" applyBorder="1" applyAlignment="1">
      <alignment horizontal="center" vertical="center"/>
    </xf>
    <xf numFmtId="177" fontId="27" fillId="0" borderId="62" xfId="1" applyNumberFormat="1" applyFont="1" applyFill="1" applyBorder="1" applyAlignment="1">
      <alignment horizontal="center" vertical="center"/>
    </xf>
    <xf numFmtId="177" fontId="27" fillId="0" borderId="143" xfId="1" applyNumberFormat="1" applyFont="1" applyFill="1" applyBorder="1" applyAlignment="1">
      <alignment horizontal="center" vertical="center"/>
    </xf>
    <xf numFmtId="177" fontId="27" fillId="5" borderId="164" xfId="1" applyNumberFormat="1" applyFont="1" applyFill="1" applyBorder="1" applyAlignment="1">
      <alignment horizontal="center" vertical="center"/>
    </xf>
    <xf numFmtId="177" fontId="27" fillId="0" borderId="143" xfId="2" applyNumberFormat="1" applyFont="1" applyBorder="1" applyAlignment="1">
      <alignment horizontal="center" vertical="center"/>
    </xf>
    <xf numFmtId="177" fontId="27" fillId="5" borderId="142" xfId="1" applyNumberFormat="1" applyFont="1" applyFill="1" applyBorder="1" applyAlignment="1">
      <alignment horizontal="center" vertical="center"/>
    </xf>
    <xf numFmtId="177" fontId="27" fillId="5" borderId="143" xfId="2" applyNumberFormat="1" applyFont="1" applyFill="1" applyBorder="1" applyAlignment="1">
      <alignment horizontal="center" vertical="center"/>
    </xf>
    <xf numFmtId="0" fontId="27" fillId="0" borderId="164" xfId="1" applyFont="1" applyBorder="1" applyAlignment="1">
      <alignment horizontal="center" vertical="center"/>
    </xf>
    <xf numFmtId="0" fontId="27" fillId="0" borderId="165" xfId="1" applyFont="1" applyBorder="1" applyAlignment="1">
      <alignment horizontal="center" vertical="center"/>
    </xf>
    <xf numFmtId="0" fontId="27" fillId="0" borderId="249" xfId="1" applyFont="1" applyBorder="1" applyAlignment="1">
      <alignment horizontal="center" vertical="center"/>
    </xf>
    <xf numFmtId="38" fontId="27" fillId="0" borderId="96" xfId="2" applyFont="1" applyFill="1" applyBorder="1" applyAlignment="1">
      <alignment horizontal="center" vertical="center"/>
    </xf>
    <xf numFmtId="38" fontId="27" fillId="0" borderId="45" xfId="2" applyFont="1" applyFill="1" applyBorder="1" applyAlignment="1">
      <alignment horizontal="center" vertical="center"/>
    </xf>
    <xf numFmtId="38" fontId="27" fillId="0" borderId="108" xfId="2" applyFont="1" applyFill="1" applyBorder="1" applyAlignment="1">
      <alignment horizontal="center" vertical="center"/>
    </xf>
    <xf numFmtId="38" fontId="27" fillId="0" borderId="95" xfId="2" applyFont="1" applyFill="1" applyBorder="1" applyAlignment="1">
      <alignment horizontal="center" vertical="center"/>
    </xf>
    <xf numFmtId="0" fontId="27" fillId="5" borderId="45" xfId="1" applyFont="1" applyFill="1" applyBorder="1" applyAlignment="1">
      <alignment horizontal="center" vertical="center"/>
    </xf>
    <xf numFmtId="0" fontId="27" fillId="5" borderId="45" xfId="1" applyFont="1" applyFill="1" applyBorder="1" applyAlignment="1">
      <alignment horizontal="left" vertical="center"/>
    </xf>
    <xf numFmtId="0" fontId="27" fillId="5" borderId="110" xfId="1" applyFont="1" applyFill="1" applyBorder="1" applyAlignment="1">
      <alignment horizontal="center" vertical="center"/>
    </xf>
    <xf numFmtId="0" fontId="27" fillId="5" borderId="108" xfId="1" applyFont="1" applyFill="1" applyBorder="1" applyAlignment="1">
      <alignment horizontal="center" vertical="center"/>
    </xf>
    <xf numFmtId="0" fontId="27" fillId="0" borderId="110" xfId="1" applyFont="1" applyBorder="1" applyAlignment="1">
      <alignment horizontal="left" vertical="center"/>
    </xf>
    <xf numFmtId="0" fontId="27" fillId="0" borderId="42" xfId="1" applyFont="1" applyBorder="1" applyAlignment="1">
      <alignment horizontal="left" vertical="center"/>
    </xf>
    <xf numFmtId="0" fontId="27" fillId="0" borderId="39" xfId="1" applyFont="1" applyBorder="1" applyAlignment="1">
      <alignment horizontal="center" vertical="center"/>
    </xf>
    <xf numFmtId="181" fontId="27" fillId="0" borderId="24" xfId="2" applyNumberFormat="1" applyFont="1" applyBorder="1" applyAlignment="1">
      <alignment horizontal="center" vertical="center"/>
    </xf>
    <xf numFmtId="181" fontId="27" fillId="0" borderId="168" xfId="2" applyNumberFormat="1" applyFont="1" applyBorder="1" applyAlignment="1">
      <alignment horizontal="center" vertical="center"/>
    </xf>
    <xf numFmtId="181" fontId="27" fillId="0" borderId="177" xfId="2" applyNumberFormat="1" applyFont="1" applyBorder="1" applyAlignment="1">
      <alignment horizontal="center" vertical="center"/>
    </xf>
    <xf numFmtId="181" fontId="27" fillId="0" borderId="62" xfId="2" applyNumberFormat="1" applyFont="1" applyBorder="1" applyAlignment="1">
      <alignment horizontal="center" vertical="center"/>
    </xf>
    <xf numFmtId="181" fontId="27" fillId="0" borderId="143" xfId="2" applyNumberFormat="1" applyFont="1" applyBorder="1" applyAlignment="1">
      <alignment horizontal="center" vertical="center"/>
    </xf>
    <xf numFmtId="0" fontId="27" fillId="0" borderId="185" xfId="1" applyFont="1" applyBorder="1" applyAlignment="1">
      <alignment horizontal="center" vertical="center"/>
    </xf>
    <xf numFmtId="0" fontId="27" fillId="0" borderId="186" xfId="1" applyFont="1" applyBorder="1" applyAlignment="1">
      <alignment horizontal="center" vertical="center"/>
    </xf>
    <xf numFmtId="177" fontId="27" fillId="5" borderId="187" xfId="1" applyNumberFormat="1" applyFont="1" applyFill="1" applyBorder="1" applyAlignment="1">
      <alignment horizontal="center" vertical="center"/>
    </xf>
    <xf numFmtId="177" fontId="27" fillId="5" borderId="118" xfId="1" applyNumberFormat="1" applyFont="1" applyFill="1" applyBorder="1" applyAlignment="1">
      <alignment horizontal="center" vertical="center"/>
    </xf>
    <xf numFmtId="177" fontId="27" fillId="5" borderId="163" xfId="1" applyNumberFormat="1" applyFont="1" applyFill="1" applyBorder="1" applyAlignment="1">
      <alignment horizontal="center" vertical="center"/>
    </xf>
    <xf numFmtId="181" fontId="27" fillId="0" borderId="118" xfId="2" applyNumberFormat="1" applyFont="1" applyBorder="1" applyAlignment="1">
      <alignment horizontal="center" vertical="center"/>
    </xf>
    <xf numFmtId="181" fontId="27" fillId="0" borderId="163" xfId="2" applyNumberFormat="1" applyFont="1" applyBorder="1" applyAlignment="1">
      <alignment horizontal="center" vertical="center"/>
    </xf>
    <xf numFmtId="177" fontId="27" fillId="0" borderId="163" xfId="2" applyNumberFormat="1" applyFont="1" applyBorder="1" applyAlignment="1">
      <alignment horizontal="center" vertical="center"/>
    </xf>
    <xf numFmtId="0" fontId="27" fillId="0" borderId="189" xfId="1" applyFont="1" applyBorder="1" applyAlignment="1">
      <alignment horizontal="center" vertical="center"/>
    </xf>
    <xf numFmtId="181" fontId="27" fillId="5" borderId="98" xfId="2" applyNumberFormat="1" applyFont="1" applyFill="1" applyBorder="1" applyAlignment="1">
      <alignment horizontal="center" vertical="center"/>
    </xf>
    <xf numFmtId="181" fontId="27" fillId="5" borderId="84" xfId="2" applyNumberFormat="1" applyFont="1" applyFill="1" applyBorder="1" applyAlignment="1">
      <alignment horizontal="center" vertical="center"/>
    </xf>
    <xf numFmtId="0" fontId="27" fillId="5" borderId="170" xfId="1" applyFont="1" applyFill="1" applyBorder="1" applyAlignment="1">
      <alignment horizontal="center" vertical="center"/>
    </xf>
    <xf numFmtId="181" fontId="27" fillId="0" borderId="171" xfId="2" applyNumberFormat="1" applyFont="1" applyFill="1" applyBorder="1" applyAlignment="1">
      <alignment horizontal="center" vertical="center"/>
    </xf>
    <xf numFmtId="177" fontId="27" fillId="5" borderId="172" xfId="1" applyNumberFormat="1" applyFont="1" applyFill="1" applyBorder="1" applyAlignment="1">
      <alignment vertical="center"/>
    </xf>
    <xf numFmtId="177" fontId="27" fillId="0" borderId="173" xfId="1" applyNumberFormat="1" applyFont="1" applyBorder="1" applyAlignment="1">
      <alignment horizontal="center" vertical="center"/>
    </xf>
    <xf numFmtId="177" fontId="27" fillId="5" borderId="179" xfId="1" applyNumberFormat="1" applyFont="1" applyFill="1" applyBorder="1" applyAlignment="1">
      <alignment vertical="center"/>
    </xf>
    <xf numFmtId="0" fontId="27" fillId="0" borderId="219" xfId="1" applyFont="1" applyBorder="1" applyAlignment="1">
      <alignment horizontal="center" vertical="center"/>
    </xf>
    <xf numFmtId="0" fontId="27" fillId="0" borderId="197" xfId="1" applyFont="1" applyBorder="1" applyAlignment="1">
      <alignment horizontal="center" vertical="center"/>
    </xf>
    <xf numFmtId="38" fontId="27" fillId="0" borderId="45" xfId="2" applyFont="1" applyBorder="1" applyAlignment="1">
      <alignment horizontal="center" vertical="center"/>
    </xf>
    <xf numFmtId="38" fontId="27" fillId="0" borderId="43" xfId="2" applyFont="1" applyBorder="1" applyAlignment="1">
      <alignment horizontal="center" vertical="center"/>
    </xf>
    <xf numFmtId="181" fontId="27" fillId="5" borderId="94" xfId="2" applyNumberFormat="1" applyFont="1" applyFill="1" applyBorder="1" applyAlignment="1">
      <alignment horizontal="center" vertical="center"/>
    </xf>
    <xf numFmtId="181" fontId="27" fillId="5" borderId="62" xfId="2" applyNumberFormat="1" applyFont="1" applyFill="1" applyBorder="1" applyAlignment="1">
      <alignment horizontal="center" vertical="center"/>
    </xf>
    <xf numFmtId="181" fontId="31" fillId="5" borderId="62" xfId="2" applyNumberFormat="1" applyFont="1" applyFill="1" applyBorder="1" applyAlignment="1">
      <alignment horizontal="left" vertical="center"/>
    </xf>
    <xf numFmtId="181" fontId="27" fillId="5" borderId="169" xfId="2" applyNumberFormat="1" applyFont="1" applyFill="1" applyBorder="1" applyAlignment="1">
      <alignment horizontal="center" vertical="center"/>
    </xf>
    <xf numFmtId="181" fontId="27" fillId="5" borderId="24" xfId="2" applyNumberFormat="1" applyFont="1" applyFill="1" applyBorder="1" applyAlignment="1">
      <alignment horizontal="center" vertical="center"/>
    </xf>
    <xf numFmtId="181" fontId="27" fillId="0" borderId="171" xfId="2" applyNumberFormat="1" applyFont="1" applyBorder="1" applyAlignment="1">
      <alignment horizontal="center" vertical="center"/>
    </xf>
    <xf numFmtId="38" fontId="27" fillId="0" borderId="40" xfId="2" applyFont="1" applyBorder="1" applyAlignment="1">
      <alignment horizontal="center" vertical="center"/>
    </xf>
    <xf numFmtId="181" fontId="27" fillId="0" borderId="178" xfId="2" applyNumberFormat="1" applyFont="1" applyBorder="1" applyAlignment="1">
      <alignment horizontal="center" vertical="center"/>
    </xf>
    <xf numFmtId="38" fontId="27" fillId="0" borderId="166" xfId="2" applyFont="1" applyBorder="1" applyAlignment="1">
      <alignment horizontal="center" vertical="center"/>
    </xf>
    <xf numFmtId="38" fontId="27" fillId="0" borderId="84" xfId="2" applyFont="1" applyBorder="1" applyAlignment="1">
      <alignment horizontal="center" vertical="center"/>
    </xf>
    <xf numFmtId="38" fontId="27" fillId="0" borderId="250" xfId="2" applyFont="1" applyBorder="1" applyAlignment="1">
      <alignment horizontal="center" vertical="center"/>
    </xf>
    <xf numFmtId="181" fontId="27" fillId="5" borderId="164" xfId="2" applyNumberFormat="1" applyFont="1" applyFill="1" applyBorder="1" applyAlignment="1">
      <alignment horizontal="center" vertical="center"/>
    </xf>
    <xf numFmtId="38" fontId="27" fillId="0" borderId="252" xfId="2" applyFont="1" applyBorder="1" applyAlignment="1">
      <alignment horizontal="center" vertical="center"/>
    </xf>
    <xf numFmtId="38" fontId="27" fillId="0" borderId="253" xfId="2" applyFont="1" applyBorder="1" applyAlignment="1">
      <alignment horizontal="center" vertical="center"/>
    </xf>
    <xf numFmtId="0" fontId="27" fillId="0" borderId="0" xfId="1" applyFont="1" applyBorder="1" applyAlignment="1">
      <alignment vertical="center"/>
    </xf>
    <xf numFmtId="181" fontId="27" fillId="0" borderId="187" xfId="2" applyNumberFormat="1" applyFont="1" applyBorder="1" applyAlignment="1">
      <alignment horizontal="center" vertical="center"/>
    </xf>
    <xf numFmtId="181" fontId="27" fillId="5" borderId="177" xfId="2" applyNumberFormat="1" applyFont="1" applyFill="1" applyBorder="1" applyAlignment="1">
      <alignment horizontal="center" vertical="center"/>
    </xf>
    <xf numFmtId="181" fontId="27" fillId="5" borderId="29" xfId="2" applyNumberFormat="1" applyFont="1" applyFill="1" applyBorder="1" applyAlignment="1">
      <alignment horizontal="center" vertical="center"/>
    </xf>
    <xf numFmtId="38" fontId="27" fillId="0" borderId="45" xfId="1" applyNumberFormat="1" applyFont="1" applyBorder="1" applyAlignment="1">
      <alignment horizontal="center" vertical="center"/>
    </xf>
    <xf numFmtId="0" fontId="27" fillId="0" borderId="170" xfId="1" applyFont="1" applyBorder="1" applyAlignment="1">
      <alignment horizontal="center" vertical="center"/>
    </xf>
    <xf numFmtId="38" fontId="27" fillId="0" borderId="24" xfId="2" applyFont="1" applyBorder="1" applyAlignment="1">
      <alignment horizontal="center" vertical="center"/>
    </xf>
    <xf numFmtId="38" fontId="27" fillId="0" borderId="168" xfId="2" applyFont="1" applyBorder="1" applyAlignment="1">
      <alignment horizontal="center" vertical="center"/>
    </xf>
    <xf numFmtId="181" fontId="27" fillId="5" borderId="168" xfId="2" applyNumberFormat="1" applyFont="1" applyFill="1" applyBorder="1" applyAlignment="1">
      <alignment horizontal="center" vertical="center"/>
    </xf>
    <xf numFmtId="38" fontId="27" fillId="0" borderId="81" xfId="1" applyNumberFormat="1" applyFont="1" applyBorder="1" applyAlignment="1">
      <alignment horizontal="center" vertical="center"/>
    </xf>
    <xf numFmtId="38" fontId="27" fillId="0" borderId="192" xfId="2" applyFont="1" applyBorder="1" applyAlignment="1">
      <alignment horizontal="center" vertical="center"/>
    </xf>
    <xf numFmtId="0" fontId="27" fillId="0" borderId="254" xfId="1" applyFont="1" applyBorder="1" applyAlignment="1">
      <alignment horizontal="center" vertical="center"/>
    </xf>
    <xf numFmtId="181" fontId="27" fillId="5" borderId="255" xfId="2" applyNumberFormat="1" applyFont="1" applyFill="1" applyBorder="1" applyAlignment="1">
      <alignment horizontal="center" vertical="center"/>
    </xf>
    <xf numFmtId="181" fontId="27" fillId="5" borderId="256" xfId="2" applyNumberFormat="1" applyFont="1" applyFill="1" applyBorder="1" applyAlignment="1">
      <alignment horizontal="center" vertical="center"/>
    </xf>
    <xf numFmtId="181" fontId="27" fillId="5" borderId="257" xfId="2" applyNumberFormat="1" applyFont="1" applyFill="1" applyBorder="1" applyAlignment="1">
      <alignment horizontal="center" vertical="center"/>
    </xf>
    <xf numFmtId="38" fontId="27" fillId="0" borderId="256" xfId="2" applyFont="1" applyFill="1" applyBorder="1" applyAlignment="1">
      <alignment horizontal="center" vertical="center"/>
    </xf>
    <xf numFmtId="38" fontId="27" fillId="0" borderId="257" xfId="2" applyFont="1" applyFill="1" applyBorder="1" applyAlignment="1">
      <alignment horizontal="center" vertical="center"/>
    </xf>
    <xf numFmtId="177" fontId="27" fillId="5" borderId="258" xfId="1" applyNumberFormat="1" applyFont="1" applyFill="1" applyBorder="1" applyAlignment="1">
      <alignment horizontal="center" vertical="center"/>
    </xf>
    <xf numFmtId="177" fontId="27" fillId="5" borderId="76" xfId="1" applyNumberFormat="1" applyFont="1" applyFill="1" applyBorder="1" applyAlignment="1">
      <alignment horizontal="center" vertical="center"/>
    </xf>
    <xf numFmtId="0" fontId="27" fillId="0" borderId="259" xfId="1" applyFont="1" applyBorder="1" applyAlignment="1">
      <alignment horizontal="center" vertical="center"/>
    </xf>
    <xf numFmtId="0" fontId="27" fillId="0" borderId="261" xfId="1" applyFont="1" applyBorder="1" applyAlignment="1">
      <alignment horizontal="center" vertical="center"/>
    </xf>
    <xf numFmtId="0" fontId="27" fillId="0" borderId="262" xfId="1" applyFont="1" applyBorder="1" applyAlignment="1">
      <alignment horizontal="center" vertical="center"/>
    </xf>
    <xf numFmtId="38" fontId="27" fillId="0" borderId="252" xfId="9" applyFont="1" applyBorder="1" applyAlignment="1">
      <alignment horizontal="center" vertical="center"/>
    </xf>
    <xf numFmtId="0" fontId="31" fillId="0" borderId="0" xfId="1" applyFont="1" applyAlignment="1">
      <alignment horizontal="left" vertical="center"/>
    </xf>
    <xf numFmtId="0" fontId="27" fillId="0" borderId="0" xfId="1" applyFont="1" applyFill="1" applyBorder="1" applyAlignment="1">
      <alignment vertical="center"/>
    </xf>
    <xf numFmtId="0" fontId="27" fillId="0" borderId="0" xfId="1" applyFont="1" applyFill="1" applyBorder="1" applyAlignment="1">
      <alignment vertical="center" wrapText="1"/>
    </xf>
    <xf numFmtId="0" fontId="27" fillId="0" borderId="0" xfId="1" applyFont="1" applyFill="1" applyBorder="1" applyAlignment="1">
      <alignment horizontal="center" vertical="center" wrapText="1"/>
    </xf>
    <xf numFmtId="181" fontId="27" fillId="0" borderId="0" xfId="1" applyNumberFormat="1" applyFont="1" applyFill="1" applyBorder="1" applyAlignment="1">
      <alignment horizontal="center" vertical="center" wrapText="1"/>
    </xf>
    <xf numFmtId="177" fontId="27" fillId="0" borderId="0" xfId="1" applyNumberFormat="1" applyFont="1" applyAlignment="1">
      <alignment horizontal="center" vertical="center"/>
    </xf>
    <xf numFmtId="0" fontId="27" fillId="0" borderId="0" xfId="1" applyFont="1" applyFill="1" applyBorder="1" applyAlignment="1">
      <alignment horizontal="center" vertical="center"/>
    </xf>
    <xf numFmtId="0" fontId="31" fillId="0" borderId="0" xfId="1" applyFont="1" applyFill="1" applyBorder="1" applyAlignment="1">
      <alignment vertical="center" wrapText="1"/>
    </xf>
    <xf numFmtId="0" fontId="27" fillId="0" borderId="0" xfId="1" applyFont="1" applyAlignment="1">
      <alignment horizontal="left" vertical="center"/>
    </xf>
    <xf numFmtId="0" fontId="27" fillId="0" borderId="203" xfId="1" applyFont="1" applyBorder="1" applyAlignment="1">
      <alignment vertical="center"/>
    </xf>
    <xf numFmtId="0" fontId="27" fillId="0" borderId="204" xfId="1" applyFont="1" applyBorder="1" applyAlignment="1">
      <alignment horizontal="center" vertical="center"/>
    </xf>
    <xf numFmtId="0" fontId="27" fillId="0" borderId="205" xfId="1" applyFont="1" applyBorder="1" applyAlignment="1">
      <alignment horizontal="center" vertical="center"/>
    </xf>
    <xf numFmtId="0" fontId="27" fillId="0" borderId="204" xfId="1" applyFont="1" applyBorder="1" applyAlignment="1">
      <alignment horizontal="centerContinuous" vertical="center"/>
    </xf>
    <xf numFmtId="179" fontId="27" fillId="7" borderId="137" xfId="1" applyNumberFormat="1" applyFont="1" applyFill="1" applyBorder="1" applyAlignment="1">
      <alignment horizontal="center" vertical="center"/>
    </xf>
    <xf numFmtId="40" fontId="27" fillId="0" borderId="18" xfId="2" applyNumberFormat="1" applyFont="1" applyBorder="1" applyAlignment="1">
      <alignment horizontal="center" vertical="center"/>
    </xf>
    <xf numFmtId="38" fontId="27" fillId="0" borderId="18" xfId="2" applyFont="1" applyBorder="1" applyAlignment="1">
      <alignment horizontal="center" vertical="center"/>
    </xf>
    <xf numFmtId="40" fontId="27" fillId="7" borderId="18" xfId="2" applyNumberFormat="1" applyFont="1" applyFill="1" applyBorder="1" applyAlignment="1">
      <alignment horizontal="center" vertical="center"/>
    </xf>
    <xf numFmtId="0" fontId="27" fillId="0" borderId="25" xfId="1" applyFont="1" applyBorder="1" applyAlignment="1">
      <alignment vertical="center"/>
    </xf>
    <xf numFmtId="0" fontId="27" fillId="0" borderId="174" xfId="1" applyFont="1" applyBorder="1" applyAlignment="1">
      <alignment vertical="center"/>
    </xf>
    <xf numFmtId="40" fontId="27" fillId="0" borderId="173" xfId="1" applyNumberFormat="1" applyFont="1" applyBorder="1" applyAlignment="1">
      <alignment horizontal="center" vertical="center"/>
    </xf>
    <xf numFmtId="40" fontId="27" fillId="0" borderId="174" xfId="1" applyNumberFormat="1" applyFont="1" applyBorder="1" applyAlignment="1">
      <alignment horizontal="center" vertical="center"/>
    </xf>
    <xf numFmtId="38" fontId="27" fillId="0" borderId="174" xfId="1" applyNumberFormat="1" applyFont="1" applyBorder="1" applyAlignment="1">
      <alignment horizontal="center" vertical="center"/>
    </xf>
    <xf numFmtId="0" fontId="27" fillId="0" borderId="208" xfId="1" applyFont="1" applyBorder="1" applyAlignment="1">
      <alignment horizontal="center" vertical="center"/>
    </xf>
    <xf numFmtId="40" fontId="27" fillId="0" borderId="180" xfId="1" applyNumberFormat="1" applyFont="1" applyBorder="1" applyAlignment="1">
      <alignment horizontal="center" vertical="center"/>
    </xf>
    <xf numFmtId="40" fontId="27" fillId="7" borderId="181" xfId="1" applyNumberFormat="1" applyFont="1" applyFill="1" applyBorder="1" applyAlignment="1">
      <alignment horizontal="center" vertical="center"/>
    </xf>
    <xf numFmtId="0" fontId="27" fillId="7" borderId="181" xfId="1" applyFont="1" applyFill="1" applyBorder="1" applyAlignment="1">
      <alignment horizontal="center" vertical="center"/>
    </xf>
    <xf numFmtId="38" fontId="27" fillId="0" borderId="181" xfId="2" applyFont="1" applyBorder="1" applyAlignment="1">
      <alignment horizontal="center" vertical="center"/>
    </xf>
    <xf numFmtId="0" fontId="27" fillId="0" borderId="181" xfId="1" applyFont="1" applyFill="1" applyBorder="1" applyAlignment="1">
      <alignment horizontal="center" vertical="center"/>
    </xf>
    <xf numFmtId="0" fontId="27" fillId="0" borderId="214" xfId="1" applyFont="1" applyBorder="1" applyAlignment="1">
      <alignment horizontal="center" vertical="center"/>
    </xf>
    <xf numFmtId="40" fontId="27" fillId="0" borderId="181" xfId="1" applyNumberFormat="1" applyFont="1" applyBorder="1" applyAlignment="1">
      <alignment horizontal="center" vertical="center"/>
    </xf>
    <xf numFmtId="40" fontId="27" fillId="0" borderId="164" xfId="1" applyNumberFormat="1" applyFont="1" applyBorder="1" applyAlignment="1">
      <alignment horizontal="center" vertical="center"/>
    </xf>
    <xf numFmtId="40" fontId="27" fillId="0" borderId="165" xfId="1" applyNumberFormat="1" applyFont="1" applyBorder="1" applyAlignment="1">
      <alignment horizontal="center" vertical="center"/>
    </xf>
    <xf numFmtId="38" fontId="27" fillId="0" borderId="165" xfId="2" applyFont="1" applyBorder="1" applyAlignment="1">
      <alignment horizontal="center" vertical="center"/>
    </xf>
    <xf numFmtId="40" fontId="27" fillId="0" borderId="213" xfId="1" applyNumberFormat="1" applyFont="1" applyBorder="1" applyAlignment="1">
      <alignment horizontal="center" vertical="center"/>
    </xf>
    <xf numFmtId="40" fontId="27" fillId="0" borderId="210" xfId="1" applyNumberFormat="1" applyFont="1" applyFill="1" applyBorder="1" applyAlignment="1">
      <alignment horizontal="center" vertical="center"/>
    </xf>
    <xf numFmtId="0" fontId="27" fillId="0" borderId="210" xfId="1" applyFont="1" applyFill="1" applyBorder="1" applyAlignment="1">
      <alignment horizontal="center" vertical="center"/>
    </xf>
    <xf numFmtId="0" fontId="27" fillId="0" borderId="210" xfId="1" applyFont="1" applyBorder="1" applyAlignment="1">
      <alignment horizontal="center" vertical="center"/>
    </xf>
    <xf numFmtId="38" fontId="27" fillId="0" borderId="210" xfId="2" applyFont="1" applyBorder="1" applyAlignment="1">
      <alignment horizontal="center" vertical="center"/>
    </xf>
    <xf numFmtId="40" fontId="27" fillId="0" borderId="181" xfId="1" applyNumberFormat="1" applyFont="1" applyFill="1" applyBorder="1" applyAlignment="1">
      <alignment horizontal="center" vertical="center"/>
    </xf>
    <xf numFmtId="0" fontId="27" fillId="0" borderId="267" xfId="1" applyFont="1" applyBorder="1" applyAlignment="1">
      <alignment horizontal="center" vertical="center"/>
    </xf>
    <xf numFmtId="0" fontId="27" fillId="0" borderId="211" xfId="1" applyFont="1" applyBorder="1" applyAlignment="1">
      <alignment horizontal="center" vertical="center"/>
    </xf>
    <xf numFmtId="0" fontId="27" fillId="0" borderId="148" xfId="1" applyFont="1" applyBorder="1" applyAlignment="1">
      <alignment horizontal="center" vertical="center"/>
    </xf>
    <xf numFmtId="0" fontId="27" fillId="0" borderId="146" xfId="1" applyFont="1" applyBorder="1" applyAlignment="1">
      <alignment horizontal="center" vertical="center"/>
    </xf>
    <xf numFmtId="38" fontId="27" fillId="7" borderId="18" xfId="2" applyFont="1" applyFill="1" applyBorder="1" applyAlignment="1">
      <alignment horizontal="center" vertical="center"/>
    </xf>
    <xf numFmtId="40" fontId="27" fillId="0" borderId="18" xfId="2" applyNumberFormat="1" applyFont="1" applyFill="1" applyBorder="1" applyAlignment="1">
      <alignment horizontal="center" vertical="center"/>
    </xf>
    <xf numFmtId="38" fontId="27" fillId="0" borderId="18" xfId="2" applyFont="1" applyFill="1" applyBorder="1" applyAlignment="1">
      <alignment horizontal="center" vertical="center"/>
    </xf>
    <xf numFmtId="0" fontId="27" fillId="0" borderId="269" xfId="1" applyFont="1" applyBorder="1" applyAlignment="1">
      <alignment horizontal="center" vertical="center"/>
    </xf>
    <xf numFmtId="40" fontId="27" fillId="7" borderId="173" xfId="1" applyNumberFormat="1" applyFont="1" applyFill="1" applyBorder="1" applyAlignment="1">
      <alignment horizontal="center" vertical="center"/>
    </xf>
    <xf numFmtId="38" fontId="27" fillId="7" borderId="174" xfId="1" applyNumberFormat="1" applyFont="1" applyFill="1" applyBorder="1" applyAlignment="1">
      <alignment horizontal="center" vertical="center"/>
    </xf>
    <xf numFmtId="0" fontId="27" fillId="7" borderId="174" xfId="1" applyFont="1" applyFill="1" applyBorder="1" applyAlignment="1">
      <alignment horizontal="center" vertical="center"/>
    </xf>
    <xf numFmtId="40" fontId="27" fillId="7" borderId="164" xfId="1" applyNumberFormat="1" applyFont="1" applyFill="1" applyBorder="1" applyAlignment="1">
      <alignment horizontal="center" vertical="center"/>
    </xf>
    <xf numFmtId="38" fontId="27" fillId="7" borderId="165" xfId="1" applyNumberFormat="1" applyFont="1" applyFill="1" applyBorder="1" applyAlignment="1">
      <alignment horizontal="center" vertical="center"/>
    </xf>
    <xf numFmtId="0" fontId="27" fillId="7" borderId="165" xfId="1" applyFont="1" applyFill="1" applyBorder="1" applyAlignment="1">
      <alignment horizontal="center" vertical="center"/>
    </xf>
    <xf numFmtId="0" fontId="27" fillId="0" borderId="179" xfId="1" applyFont="1" applyBorder="1" applyAlignment="1">
      <alignment horizontal="center" vertical="center"/>
    </xf>
    <xf numFmtId="40" fontId="27" fillId="7" borderId="213" xfId="1" applyNumberFormat="1" applyFont="1" applyFill="1" applyBorder="1" applyAlignment="1">
      <alignment horizontal="center" vertical="center"/>
    </xf>
    <xf numFmtId="38" fontId="27" fillId="7" borderId="210" xfId="1" applyNumberFormat="1" applyFont="1" applyFill="1" applyBorder="1" applyAlignment="1">
      <alignment horizontal="center" vertical="center"/>
    </xf>
    <xf numFmtId="0" fontId="27" fillId="7" borderId="210" xfId="1" applyFont="1" applyFill="1" applyBorder="1" applyAlignment="1">
      <alignment horizontal="center" vertical="center"/>
    </xf>
    <xf numFmtId="0" fontId="27" fillId="0" borderId="130" xfId="1" applyFont="1" applyBorder="1" applyAlignment="1">
      <alignment horizontal="center" vertical="center"/>
    </xf>
    <xf numFmtId="40" fontId="27" fillId="7" borderId="191" xfId="1" applyNumberFormat="1" applyFont="1" applyFill="1" applyBorder="1" applyAlignment="1">
      <alignment horizontal="center" vertical="center"/>
    </xf>
    <xf numFmtId="38" fontId="27" fillId="7" borderId="211" xfId="1" applyNumberFormat="1" applyFont="1" applyFill="1" applyBorder="1" applyAlignment="1">
      <alignment horizontal="center" vertical="center"/>
    </xf>
    <xf numFmtId="0" fontId="27" fillId="7" borderId="211" xfId="1" applyFont="1" applyFill="1" applyBorder="1" applyAlignment="1">
      <alignment horizontal="center" vertical="center"/>
    </xf>
    <xf numFmtId="0" fontId="27" fillId="0" borderId="212" xfId="1" applyFont="1" applyBorder="1" applyAlignment="1">
      <alignment horizontal="center" vertical="center"/>
    </xf>
    <xf numFmtId="38" fontId="27" fillId="0" borderId="148" xfId="1" applyNumberFormat="1" applyFont="1" applyBorder="1" applyAlignment="1">
      <alignment horizontal="center" vertical="center"/>
    </xf>
    <xf numFmtId="38" fontId="27" fillId="0" borderId="146" xfId="1" applyNumberFormat="1" applyFont="1" applyBorder="1" applyAlignment="1">
      <alignment horizontal="center" vertical="center"/>
    </xf>
    <xf numFmtId="0" fontId="27" fillId="0" borderId="271" xfId="1" applyFont="1" applyBorder="1" applyAlignment="1">
      <alignment horizontal="center" vertical="center"/>
    </xf>
    <xf numFmtId="0" fontId="13" fillId="0" borderId="271" xfId="1" applyFont="1" applyBorder="1" applyAlignment="1">
      <alignment vertical="center" wrapText="1"/>
    </xf>
    <xf numFmtId="0" fontId="13" fillId="0" borderId="272" xfId="1" applyFont="1" applyBorder="1" applyAlignment="1">
      <alignment vertical="center" wrapText="1"/>
    </xf>
    <xf numFmtId="38" fontId="27" fillId="0" borderId="0" xfId="1" applyNumberFormat="1" applyFont="1" applyBorder="1" applyAlignment="1">
      <alignment horizontal="center" vertical="center"/>
    </xf>
    <xf numFmtId="0" fontId="34" fillId="0" borderId="0" xfId="1" applyFont="1" applyAlignment="1">
      <alignment vertical="center"/>
    </xf>
    <xf numFmtId="0" fontId="27" fillId="5" borderId="101" xfId="1" applyFont="1" applyFill="1" applyBorder="1" applyAlignment="1">
      <alignment horizontal="center" vertical="center"/>
    </xf>
    <xf numFmtId="0" fontId="27" fillId="5" borderId="100" xfId="1" applyFont="1" applyFill="1" applyBorder="1" applyAlignment="1">
      <alignment horizontal="center" vertical="center"/>
    </xf>
    <xf numFmtId="0" fontId="27" fillId="5" borderId="132" xfId="1" applyFont="1" applyFill="1" applyBorder="1" applyAlignment="1">
      <alignment horizontal="center" vertical="center"/>
    </xf>
    <xf numFmtId="0" fontId="27" fillId="5" borderId="130" xfId="1" applyFont="1" applyFill="1" applyBorder="1" applyAlignment="1">
      <alignment horizontal="center" vertical="center"/>
    </xf>
    <xf numFmtId="0" fontId="27" fillId="5" borderId="21" xfId="1" applyFont="1" applyFill="1" applyBorder="1" applyAlignment="1">
      <alignment horizontal="center" vertical="center"/>
    </xf>
    <xf numFmtId="0" fontId="21" fillId="0" borderId="56" xfId="1" applyFont="1" applyBorder="1" applyAlignment="1">
      <alignment vertical="center"/>
    </xf>
    <xf numFmtId="0" fontId="27" fillId="0" borderId="45" xfId="1" applyFont="1" applyFill="1" applyBorder="1" applyAlignment="1">
      <alignment horizontal="center" vertical="center"/>
    </xf>
    <xf numFmtId="0" fontId="27" fillId="0" borderId="96" xfId="1" applyFont="1" applyFill="1" applyBorder="1" applyAlignment="1">
      <alignment horizontal="center" vertical="center"/>
    </xf>
    <xf numFmtId="38" fontId="0" fillId="0" borderId="62" xfId="2" applyFont="1" applyBorder="1" applyAlignment="1">
      <alignment horizontal="center" vertical="center"/>
    </xf>
    <xf numFmtId="38" fontId="0" fillId="0" borderId="45" xfId="2" applyFont="1" applyBorder="1" applyAlignment="1">
      <alignment horizontal="center" vertical="center"/>
    </xf>
    <xf numFmtId="38" fontId="0" fillId="0" borderId="84" xfId="2" applyFont="1" applyBorder="1" applyAlignment="1">
      <alignment horizontal="center" vertical="center"/>
    </xf>
    <xf numFmtId="0" fontId="5" fillId="0" borderId="0" xfId="1" applyFont="1" applyAlignment="1">
      <alignment horizontal="center" vertical="center"/>
    </xf>
    <xf numFmtId="0" fontId="2" fillId="0" borderId="62" xfId="1" applyFill="1" applyBorder="1" applyAlignment="1">
      <alignment horizontal="center" vertical="center" wrapText="1"/>
    </xf>
    <xf numFmtId="38" fontId="0" fillId="0" borderId="68" xfId="2" applyFont="1" applyBorder="1" applyAlignment="1">
      <alignment horizontal="center" vertical="center"/>
    </xf>
    <xf numFmtId="0" fontId="2" fillId="0" borderId="84" xfId="1" applyFill="1" applyBorder="1" applyAlignment="1">
      <alignment horizontal="center" vertical="center"/>
    </xf>
    <xf numFmtId="0" fontId="2" fillId="12" borderId="68" xfId="1" applyFill="1" applyBorder="1" applyAlignment="1">
      <alignment horizontal="center" vertical="center"/>
    </xf>
    <xf numFmtId="0" fontId="2" fillId="12" borderId="99" xfId="1" applyFill="1" applyBorder="1" applyAlignment="1">
      <alignment horizontal="center" vertical="center"/>
    </xf>
    <xf numFmtId="0" fontId="2" fillId="4" borderId="84" xfId="1" applyFill="1" applyBorder="1" applyAlignment="1">
      <alignment horizontal="center" vertical="center"/>
    </xf>
    <xf numFmtId="0" fontId="2" fillId="4" borderId="68" xfId="1" applyFill="1" applyBorder="1" applyAlignment="1">
      <alignment horizontal="center" vertical="center"/>
    </xf>
    <xf numFmtId="0" fontId="2" fillId="0" borderId="68" xfId="1" applyBorder="1" applyAlignment="1">
      <alignment horizontal="center" vertical="center"/>
    </xf>
    <xf numFmtId="177" fontId="2" fillId="0" borderId="68" xfId="1" applyNumberFormat="1" applyBorder="1" applyAlignment="1">
      <alignment horizontal="center" vertical="center"/>
    </xf>
    <xf numFmtId="177" fontId="2" fillId="0" borderId="84" xfId="1" applyNumberFormat="1" applyBorder="1" applyAlignment="1">
      <alignment horizontal="center" vertical="center"/>
    </xf>
    <xf numFmtId="0" fontId="2" fillId="12" borderId="247" xfId="1" applyFill="1" applyBorder="1" applyAlignment="1">
      <alignment horizontal="center" vertical="center"/>
    </xf>
    <xf numFmtId="55" fontId="8" fillId="0" borderId="5" xfId="1" applyNumberFormat="1" applyFont="1" applyFill="1" applyBorder="1" applyAlignment="1">
      <alignment horizontal="center"/>
    </xf>
    <xf numFmtId="0" fontId="3" fillId="0" borderId="7" xfId="1" applyFont="1" applyFill="1" applyBorder="1" applyAlignment="1">
      <alignment horizontal="left"/>
    </xf>
    <xf numFmtId="0" fontId="27" fillId="0" borderId="81" xfId="1" applyFont="1" applyBorder="1" applyAlignment="1">
      <alignment horizontal="center" vertical="center" wrapText="1"/>
    </xf>
    <xf numFmtId="0" fontId="3" fillId="11" borderId="45" xfId="1" applyFont="1" applyFill="1" applyBorder="1"/>
    <xf numFmtId="0" fontId="3" fillId="0" borderId="2" xfId="1" applyFont="1" applyFill="1" applyBorder="1" applyAlignment="1">
      <alignment horizontal="center"/>
    </xf>
    <xf numFmtId="0" fontId="3" fillId="0" borderId="8" xfId="1" applyFont="1" applyFill="1" applyBorder="1" applyAlignment="1">
      <alignment horizontal="center"/>
    </xf>
    <xf numFmtId="0" fontId="3" fillId="0" borderId="238" xfId="1" applyFont="1" applyFill="1" applyBorder="1" applyAlignment="1">
      <alignment horizontal="center"/>
    </xf>
    <xf numFmtId="0" fontId="3" fillId="0" borderId="275" xfId="1" applyFont="1" applyFill="1" applyBorder="1"/>
    <xf numFmtId="0" fontId="3" fillId="0" borderId="232" xfId="1" applyFont="1" applyFill="1" applyBorder="1" applyAlignment="1">
      <alignment shrinkToFit="1"/>
    </xf>
    <xf numFmtId="0" fontId="3" fillId="0" borderId="233" xfId="1" applyFont="1" applyFill="1" applyBorder="1"/>
    <xf numFmtId="0" fontId="3" fillId="0" borderId="277" xfId="1" applyFont="1" applyFill="1" applyBorder="1"/>
    <xf numFmtId="0" fontId="3" fillId="0" borderId="276" xfId="1" applyFont="1" applyFill="1" applyBorder="1"/>
    <xf numFmtId="0" fontId="3" fillId="0" borderId="235" xfId="1" applyFont="1" applyFill="1" applyBorder="1"/>
    <xf numFmtId="0" fontId="3" fillId="0" borderId="278" xfId="1" applyFont="1" applyFill="1" applyBorder="1"/>
    <xf numFmtId="0" fontId="17" fillId="0" borderId="45" xfId="6" applyFont="1" applyBorder="1" applyAlignment="1">
      <alignment horizontal="center" vertical="center" wrapText="1"/>
    </xf>
    <xf numFmtId="0" fontId="17" fillId="0" borderId="54" xfId="6" applyFont="1" applyBorder="1" applyAlignment="1">
      <alignment wrapText="1"/>
    </xf>
    <xf numFmtId="0" fontId="17" fillId="3" borderId="71" xfId="6" applyFont="1" applyFill="1" applyBorder="1" applyAlignment="1">
      <alignment horizontal="center" vertical="top" textRotation="255"/>
    </xf>
    <xf numFmtId="0" fontId="17" fillId="0" borderId="0" xfId="6" applyFont="1" applyAlignment="1" applyProtection="1">
      <alignment horizontal="right"/>
      <protection locked="0"/>
    </xf>
    <xf numFmtId="0" fontId="17" fillId="0" borderId="0" xfId="6" applyFont="1" applyAlignment="1"/>
    <xf numFmtId="0" fontId="19" fillId="0" borderId="0" xfId="6" applyFont="1" applyAlignment="1">
      <alignment horizontal="center"/>
    </xf>
    <xf numFmtId="0" fontId="17" fillId="0" borderId="0" xfId="6" applyFont="1" applyAlignment="1">
      <alignment vertical="top" wrapText="1"/>
    </xf>
    <xf numFmtId="0" fontId="17" fillId="0" borderId="0" xfId="6" applyFont="1" applyAlignment="1">
      <alignment horizontal="center" wrapText="1"/>
    </xf>
    <xf numFmtId="0" fontId="17" fillId="0" borderId="45" xfId="6" applyFont="1" applyBorder="1" applyAlignment="1">
      <alignment horizontal="left" vertical="top"/>
    </xf>
    <xf numFmtId="0" fontId="17" fillId="0" borderId="43" xfId="6" applyFont="1" applyBorder="1" applyAlignment="1">
      <alignment horizontal="left" vertical="top"/>
    </xf>
    <xf numFmtId="0" fontId="17" fillId="0" borderId="51" xfId="6" applyFont="1" applyBorder="1" applyAlignment="1">
      <alignment horizontal="left" vertical="top"/>
    </xf>
    <xf numFmtId="0" fontId="17" fillId="0" borderId="49" xfId="6" applyFont="1" applyBorder="1" applyAlignment="1">
      <alignment horizontal="left" vertical="top"/>
    </xf>
    <xf numFmtId="0" fontId="17" fillId="0" borderId="1" xfId="6" applyFont="1" applyBorder="1" applyAlignment="1">
      <alignment horizontal="center" vertical="top"/>
    </xf>
    <xf numFmtId="0" fontId="17" fillId="0" borderId="2" xfId="6" applyFont="1" applyBorder="1" applyAlignment="1">
      <alignment horizontal="center" vertical="top"/>
    </xf>
    <xf numFmtId="0" fontId="17" fillId="0" borderId="5" xfId="6" applyFont="1" applyBorder="1" applyAlignment="1">
      <alignment horizontal="center" vertical="top"/>
    </xf>
    <xf numFmtId="0" fontId="17" fillId="0" borderId="20" xfId="6" applyFont="1" applyBorder="1" applyAlignment="1">
      <alignment horizontal="center" vertical="top"/>
    </xf>
    <xf numFmtId="0" fontId="17" fillId="0" borderId="0" xfId="6" applyFont="1" applyBorder="1" applyAlignment="1">
      <alignment horizontal="center" vertical="top"/>
    </xf>
    <xf numFmtId="0" fontId="17" fillId="0" borderId="21" xfId="6" applyFont="1" applyBorder="1" applyAlignment="1">
      <alignment horizontal="center" vertical="top"/>
    </xf>
    <xf numFmtId="0" fontId="17" fillId="0" borderId="47" xfId="6" applyFont="1" applyBorder="1" applyAlignment="1">
      <alignment horizontal="center" vertical="top"/>
    </xf>
    <xf numFmtId="0" fontId="17" fillId="0" borderId="64" xfId="6" applyFont="1" applyBorder="1" applyAlignment="1">
      <alignment horizontal="center" vertical="top"/>
    </xf>
    <xf numFmtId="0" fontId="17" fillId="0" borderId="66" xfId="6" applyFont="1" applyBorder="1" applyAlignment="1">
      <alignment horizontal="center" vertical="top"/>
    </xf>
    <xf numFmtId="0" fontId="17" fillId="0" borderId="217" xfId="6" applyFont="1" applyBorder="1" applyAlignment="1" applyProtection="1">
      <alignment horizontal="left" vertical="top" wrapText="1"/>
      <protection locked="0"/>
    </xf>
    <xf numFmtId="0" fontId="17" fillId="0" borderId="2" xfId="6" applyFont="1" applyBorder="1" applyAlignment="1" applyProtection="1">
      <alignment horizontal="left" vertical="top" wrapText="1"/>
      <protection locked="0"/>
    </xf>
    <xf numFmtId="0" fontId="17" fillId="0" borderId="3" xfId="6" applyFont="1" applyBorder="1" applyAlignment="1" applyProtection="1">
      <alignment horizontal="left" vertical="top" wrapText="1"/>
      <protection locked="0"/>
    </xf>
    <xf numFmtId="0" fontId="17" fillId="0" borderId="70" xfId="6" applyFont="1" applyBorder="1" applyAlignment="1" applyProtection="1">
      <alignment horizontal="left" vertical="top" wrapText="1"/>
      <protection locked="0"/>
    </xf>
    <xf numFmtId="0" fontId="17" fillId="0" borderId="0" xfId="6" applyFont="1" applyBorder="1" applyAlignment="1" applyProtection="1">
      <alignment horizontal="left" vertical="top" wrapText="1"/>
      <protection locked="0"/>
    </xf>
    <xf numFmtId="0" fontId="17" fillId="0" borderId="56" xfId="6" applyFont="1" applyBorder="1" applyAlignment="1" applyProtection="1">
      <alignment horizontal="left" vertical="top" wrapText="1"/>
      <protection locked="0"/>
    </xf>
    <xf numFmtId="0" fontId="17" fillId="0" borderId="75" xfId="6" applyFont="1" applyBorder="1" applyAlignment="1" applyProtection="1">
      <alignment horizontal="left" vertical="top" wrapText="1"/>
      <protection locked="0"/>
    </xf>
    <xf numFmtId="0" fontId="17" fillId="0" borderId="64" xfId="6" applyFont="1" applyBorder="1" applyAlignment="1" applyProtection="1">
      <alignment horizontal="left" vertical="top" wrapText="1"/>
      <protection locked="0"/>
    </xf>
    <xf numFmtId="0" fontId="17" fillId="0" borderId="65" xfId="6" applyFont="1" applyBorder="1" applyAlignment="1" applyProtection="1">
      <alignment horizontal="left" vertical="top" wrapText="1"/>
      <protection locked="0"/>
    </xf>
    <xf numFmtId="0" fontId="17" fillId="0" borderId="20" xfId="6" applyFont="1" applyFill="1" applyBorder="1" applyAlignment="1">
      <alignment horizontal="center" vertical="top"/>
    </xf>
    <xf numFmtId="0" fontId="17" fillId="0" borderId="0" xfId="6" applyFont="1" applyFill="1" applyBorder="1" applyAlignment="1">
      <alignment horizontal="center" vertical="top"/>
    </xf>
    <xf numFmtId="0" fontId="17" fillId="0" borderId="21" xfId="6" applyFont="1" applyFill="1" applyBorder="1" applyAlignment="1">
      <alignment horizontal="center" vertical="top"/>
    </xf>
    <xf numFmtId="0" fontId="17" fillId="0" borderId="47" xfId="6" applyFont="1" applyFill="1" applyBorder="1" applyAlignment="1">
      <alignment horizontal="center" vertical="top"/>
    </xf>
    <xf numFmtId="0" fontId="17" fillId="0" borderId="64" xfId="6" applyFont="1" applyFill="1" applyBorder="1" applyAlignment="1">
      <alignment horizontal="center" vertical="top"/>
    </xf>
    <xf numFmtId="0" fontId="17" fillId="0" borderId="66" xfId="6" applyFont="1" applyFill="1" applyBorder="1" applyAlignment="1">
      <alignment horizontal="center" vertical="top"/>
    </xf>
    <xf numFmtId="0" fontId="17" fillId="0" borderId="70" xfId="6" applyFont="1" applyFill="1" applyBorder="1" applyAlignment="1">
      <alignment horizontal="left" vertical="top" wrapText="1"/>
    </xf>
    <xf numFmtId="0" fontId="17" fillId="0" borderId="0" xfId="6" applyFont="1" applyFill="1" applyBorder="1" applyAlignment="1">
      <alignment horizontal="left" vertical="top" wrapText="1"/>
    </xf>
    <xf numFmtId="0" fontId="17" fillId="0" borderId="56" xfId="6" applyFont="1" applyFill="1" applyBorder="1" applyAlignment="1">
      <alignment horizontal="left" vertical="top" wrapText="1"/>
    </xf>
    <xf numFmtId="0" fontId="17" fillId="0" borderId="63" xfId="6" applyFont="1" applyFill="1" applyBorder="1" applyAlignment="1" applyProtection="1">
      <alignment horizontal="left" vertical="top" wrapText="1"/>
      <protection locked="0"/>
    </xf>
    <xf numFmtId="0" fontId="17" fillId="0" borderId="54" xfId="6" applyFont="1" applyFill="1" applyBorder="1" applyAlignment="1" applyProtection="1">
      <alignment horizontal="left" vertical="top" wrapText="1"/>
      <protection locked="0"/>
    </xf>
    <xf numFmtId="0" fontId="17" fillId="0" borderId="55" xfId="6" applyFont="1" applyFill="1" applyBorder="1" applyAlignment="1" applyProtection="1">
      <alignment horizontal="left" vertical="top" wrapText="1"/>
      <protection locked="0"/>
    </xf>
    <xf numFmtId="0" fontId="17" fillId="0" borderId="68" xfId="6" applyFont="1" applyFill="1" applyBorder="1" applyAlignment="1">
      <alignment horizontal="left" vertical="top" wrapText="1"/>
    </xf>
    <xf numFmtId="0" fontId="17" fillId="0" borderId="38" xfId="6" applyFont="1" applyFill="1" applyBorder="1" applyAlignment="1">
      <alignment horizontal="left" vertical="top" wrapText="1"/>
    </xf>
    <xf numFmtId="0" fontId="17" fillId="0" borderId="218" xfId="6" applyFont="1" applyFill="1" applyBorder="1" applyAlignment="1">
      <alignment horizontal="left" vertical="top" wrapText="1"/>
    </xf>
    <xf numFmtId="0" fontId="17" fillId="0" borderId="75" xfId="6" applyFont="1" applyFill="1" applyBorder="1" applyAlignment="1" applyProtection="1">
      <alignment horizontal="left" vertical="top" wrapText="1"/>
      <protection locked="0"/>
    </xf>
    <xf numFmtId="0" fontId="17" fillId="0" borderId="64" xfId="6" applyFont="1" applyFill="1" applyBorder="1" applyAlignment="1" applyProtection="1">
      <alignment horizontal="left" vertical="top" wrapText="1"/>
      <protection locked="0"/>
    </xf>
    <xf numFmtId="0" fontId="17" fillId="0" borderId="65" xfId="6" applyFont="1" applyFill="1" applyBorder="1" applyAlignment="1" applyProtection="1">
      <alignment horizontal="left" vertical="top" wrapText="1"/>
      <protection locked="0"/>
    </xf>
    <xf numFmtId="0" fontId="17" fillId="0" borderId="220" xfId="6" applyFont="1" applyBorder="1" applyAlignment="1">
      <alignment horizontal="center" vertical="top"/>
    </xf>
    <xf numFmtId="0" fontId="17" fillId="0" borderId="219" xfId="6" applyFont="1" applyBorder="1" applyAlignment="1">
      <alignment horizontal="center" vertical="top"/>
    </xf>
    <xf numFmtId="0" fontId="17" fillId="0" borderId="40" xfId="6" applyFont="1" applyBorder="1" applyAlignment="1">
      <alignment horizontal="center" vertical="top"/>
    </xf>
    <xf numFmtId="0" fontId="17" fillId="0" borderId="45" xfId="6" applyFont="1" applyBorder="1" applyAlignment="1">
      <alignment horizontal="center" vertical="top"/>
    </xf>
    <xf numFmtId="0" fontId="17" fillId="0" borderId="50" xfId="6" applyFont="1" applyBorder="1" applyAlignment="1">
      <alignment horizontal="center" vertical="top"/>
    </xf>
    <xf numFmtId="0" fontId="17" fillId="0" borderId="51" xfId="6" applyFont="1" applyBorder="1" applyAlignment="1">
      <alignment horizontal="center" vertical="top"/>
    </xf>
    <xf numFmtId="0" fontId="17" fillId="0" borderId="199" xfId="6" applyFont="1" applyBorder="1" applyAlignment="1">
      <alignment horizontal="left" vertical="top"/>
    </xf>
    <xf numFmtId="0" fontId="17" fillId="0" borderId="126" xfId="6" applyFont="1" applyBorder="1" applyAlignment="1">
      <alignment horizontal="left" vertical="top"/>
    </xf>
    <xf numFmtId="0" fontId="17" fillId="0" borderId="184" xfId="6" applyFont="1" applyBorder="1" applyAlignment="1">
      <alignment horizontal="left" vertical="top"/>
    </xf>
    <xf numFmtId="0" fontId="3" fillId="0" borderId="7" xfId="1" applyFont="1" applyFill="1" applyBorder="1" applyAlignment="1">
      <alignment horizontal="left"/>
    </xf>
    <xf numFmtId="0" fontId="3" fillId="0" borderId="8" xfId="1" applyFont="1" applyFill="1" applyBorder="1" applyAlignment="1">
      <alignment horizontal="left"/>
    </xf>
    <xf numFmtId="38" fontId="0" fillId="0" borderId="45" xfId="2" applyFont="1" applyFill="1" applyBorder="1" applyAlignment="1">
      <alignment horizontal="center" vertical="center"/>
    </xf>
    <xf numFmtId="38" fontId="0" fillId="4" borderId="96" xfId="2" applyFont="1" applyFill="1" applyBorder="1" applyAlignment="1">
      <alignment horizontal="center" vertical="center"/>
    </xf>
    <xf numFmtId="38" fontId="0" fillId="0" borderId="41" xfId="2" applyFont="1" applyBorder="1" applyAlignment="1">
      <alignment horizontal="center" vertical="center"/>
    </xf>
    <xf numFmtId="38" fontId="0" fillId="4" borderId="45" xfId="2" applyFont="1" applyFill="1" applyBorder="1" applyAlignment="1">
      <alignment horizontal="center" vertical="center"/>
    </xf>
    <xf numFmtId="38" fontId="0" fillId="0" borderId="45" xfId="2" applyFont="1" applyBorder="1" applyAlignment="1">
      <alignment horizontal="center" vertical="center"/>
    </xf>
    <xf numFmtId="178" fontId="2" fillId="0" borderId="99" xfId="1" applyNumberFormat="1" applyBorder="1" applyAlignment="1">
      <alignment horizontal="center" vertical="center" shrinkToFit="1"/>
    </xf>
    <xf numFmtId="178" fontId="2" fillId="0" borderId="97" xfId="1" applyNumberFormat="1" applyBorder="1" applyAlignment="1">
      <alignment horizontal="center" vertical="center" shrinkToFit="1"/>
    </xf>
    <xf numFmtId="38" fontId="0" fillId="0" borderId="96" xfId="2" applyFont="1" applyFill="1" applyBorder="1" applyAlignment="1">
      <alignment horizontal="center" vertical="center"/>
    </xf>
    <xf numFmtId="38" fontId="0" fillId="0" borderId="61" xfId="2" applyFont="1" applyBorder="1" applyAlignment="1">
      <alignment horizontal="center" vertical="center"/>
    </xf>
    <xf numFmtId="38" fontId="0" fillId="4" borderId="62" xfId="2" applyFont="1" applyFill="1" applyBorder="1" applyAlignment="1">
      <alignment horizontal="center" vertical="center"/>
    </xf>
    <xf numFmtId="38" fontId="0" fillId="0" borderId="62" xfId="2" applyFont="1" applyFill="1" applyBorder="1" applyAlignment="1">
      <alignment horizontal="center" vertical="center"/>
    </xf>
    <xf numFmtId="38" fontId="0" fillId="0" borderId="94" xfId="2" applyFont="1" applyFill="1" applyBorder="1" applyAlignment="1">
      <alignment horizontal="center" vertical="center"/>
    </xf>
    <xf numFmtId="38" fontId="0" fillId="0" borderId="84" xfId="2" applyFont="1" applyBorder="1" applyAlignment="1">
      <alignment horizontal="center" vertical="center"/>
    </xf>
    <xf numFmtId="38" fontId="0" fillId="0" borderId="62" xfId="2" applyFont="1" applyBorder="1" applyAlignment="1">
      <alignment horizontal="center" vertical="center"/>
    </xf>
    <xf numFmtId="0" fontId="2" fillId="0" borderId="45" xfId="1" applyBorder="1" applyAlignment="1">
      <alignment horizontal="center" vertical="center" wrapText="1"/>
    </xf>
    <xf numFmtId="0" fontId="2" fillId="0" borderId="45" xfId="1" applyBorder="1" applyAlignment="1">
      <alignment horizontal="center" vertical="center"/>
    </xf>
    <xf numFmtId="0" fontId="2" fillId="0" borderId="84" xfId="1" applyBorder="1" applyAlignment="1">
      <alignment horizontal="center" vertical="center"/>
    </xf>
    <xf numFmtId="0" fontId="2" fillId="0" borderId="81" xfId="1" applyBorder="1" applyAlignment="1">
      <alignment horizontal="center" vertical="center"/>
    </xf>
    <xf numFmtId="0" fontId="2" fillId="0" borderId="96" xfId="1" applyBorder="1" applyAlignment="1">
      <alignment horizontal="center" vertical="center" wrapText="1"/>
    </xf>
    <xf numFmtId="0" fontId="2" fillId="0" borderId="98" xfId="1" applyBorder="1" applyAlignment="1">
      <alignment horizontal="center" vertical="center" wrapText="1"/>
    </xf>
    <xf numFmtId="0" fontId="2" fillId="0" borderId="105" xfId="1" applyBorder="1" applyAlignment="1">
      <alignment horizontal="center" vertical="center" wrapText="1"/>
    </xf>
    <xf numFmtId="0" fontId="2" fillId="0" borderId="99" xfId="1" applyBorder="1" applyAlignment="1">
      <alignment horizontal="center" vertical="center"/>
    </xf>
    <xf numFmtId="0" fontId="2" fillId="0" borderId="102" xfId="1" applyBorder="1" applyAlignment="1">
      <alignment horizontal="center" vertical="center"/>
    </xf>
    <xf numFmtId="0" fontId="2" fillId="0" borderId="107" xfId="1" applyBorder="1" applyAlignment="1">
      <alignment horizontal="center" vertical="center"/>
    </xf>
    <xf numFmtId="0" fontId="2" fillId="0" borderId="46" xfId="1" applyBorder="1" applyAlignment="1">
      <alignment horizontal="center" vertical="center" wrapText="1"/>
    </xf>
    <xf numFmtId="0" fontId="2" fillId="0" borderId="42" xfId="1" applyBorder="1" applyAlignment="1">
      <alignment horizontal="center" vertical="center" wrapText="1"/>
    </xf>
    <xf numFmtId="0" fontId="2" fillId="0" borderId="108" xfId="1" applyBorder="1" applyAlignment="1">
      <alignment horizontal="center" vertical="center" wrapText="1"/>
    </xf>
    <xf numFmtId="0" fontId="2" fillId="0" borderId="101" xfId="1" applyBorder="1" applyAlignment="1">
      <alignment horizontal="center" vertical="center" wrapText="1"/>
    </xf>
    <xf numFmtId="0" fontId="2" fillId="0" borderId="84" xfId="1" applyBorder="1" applyAlignment="1">
      <alignment horizontal="center" vertical="center" wrapText="1"/>
    </xf>
    <xf numFmtId="0" fontId="2" fillId="0" borderId="100" xfId="1" applyBorder="1" applyAlignment="1">
      <alignment horizontal="center" vertical="center" wrapText="1"/>
    </xf>
    <xf numFmtId="0" fontId="2" fillId="0" borderId="110" xfId="1" applyBorder="1" applyAlignment="1">
      <alignment horizontal="center" vertical="center"/>
    </xf>
    <xf numFmtId="0" fontId="2" fillId="0" borderId="42" xfId="1" applyBorder="1" applyAlignment="1">
      <alignment horizontal="center" vertical="center"/>
    </xf>
    <xf numFmtId="0" fontId="2" fillId="0" borderId="108" xfId="1" applyBorder="1" applyAlignment="1">
      <alignment horizontal="center" vertical="center"/>
    </xf>
    <xf numFmtId="0" fontId="2" fillId="0" borderId="109" xfId="1" applyBorder="1" applyAlignment="1">
      <alignment horizontal="center" vertical="center"/>
    </xf>
    <xf numFmtId="0" fontId="2" fillId="0" borderId="38" xfId="1" applyBorder="1" applyAlignment="1">
      <alignment horizontal="center" vertical="center"/>
    </xf>
    <xf numFmtId="0" fontId="2" fillId="0" borderId="69" xfId="1" applyBorder="1" applyAlignment="1">
      <alignment horizontal="center" vertical="center"/>
    </xf>
    <xf numFmtId="0" fontId="2" fillId="0" borderId="41" xfId="1" applyBorder="1" applyAlignment="1">
      <alignment horizontal="center" vertical="center" wrapText="1"/>
    </xf>
    <xf numFmtId="0" fontId="2" fillId="0" borderId="69" xfId="1" applyBorder="1" applyAlignment="1">
      <alignment horizontal="center" vertical="center" wrapText="1"/>
    </xf>
    <xf numFmtId="0" fontId="2" fillId="0" borderId="21" xfId="1" applyBorder="1" applyAlignment="1">
      <alignment horizontal="center" vertical="center" wrapText="1"/>
    </xf>
    <xf numFmtId="38" fontId="0" fillId="4" borderId="94" xfId="2" applyFont="1" applyFill="1" applyBorder="1" applyAlignment="1">
      <alignment horizontal="center" vertical="center"/>
    </xf>
    <xf numFmtId="178" fontId="2" fillId="0" borderId="102" xfId="1" applyNumberFormat="1" applyBorder="1" applyAlignment="1">
      <alignment horizontal="center" vertical="center" shrinkToFit="1"/>
    </xf>
    <xf numFmtId="0" fontId="2" fillId="0" borderId="273" xfId="1" applyBorder="1" applyAlignment="1">
      <alignment horizontal="left" vertical="center"/>
    </xf>
    <xf numFmtId="0" fontId="2" fillId="0" borderId="14" xfId="1" applyBorder="1" applyAlignment="1">
      <alignment horizontal="left" vertical="center"/>
    </xf>
    <xf numFmtId="0" fontId="2" fillId="0" borderId="274" xfId="1" applyBorder="1" applyAlignment="1">
      <alignment horizontal="left" vertical="center"/>
    </xf>
    <xf numFmtId="0" fontId="2" fillId="0" borderId="91" xfId="1" applyBorder="1" applyAlignment="1">
      <alignment horizontal="left" vertical="center"/>
    </xf>
    <xf numFmtId="0" fontId="2" fillId="0" borderId="8" xfId="1" applyBorder="1" applyAlignment="1">
      <alignment horizontal="left" vertical="center"/>
    </xf>
    <xf numFmtId="0" fontId="2" fillId="0" borderId="11" xfId="1" applyBorder="1" applyAlignment="1">
      <alignment horizontal="left" vertical="center"/>
    </xf>
    <xf numFmtId="38" fontId="0" fillId="0" borderId="98" xfId="2" applyFont="1" applyFill="1" applyBorder="1" applyAlignment="1">
      <alignment horizontal="center" vertical="center"/>
    </xf>
    <xf numFmtId="38" fontId="0" fillId="0" borderId="84" xfId="2" applyFont="1" applyFill="1" applyBorder="1" applyAlignment="1">
      <alignment horizontal="center" vertical="center"/>
    </xf>
    <xf numFmtId="38" fontId="0" fillId="4" borderId="98" xfId="2" applyFont="1" applyFill="1" applyBorder="1" applyAlignment="1">
      <alignment horizontal="center" vertical="center"/>
    </xf>
    <xf numFmtId="38" fontId="0" fillId="4" borderId="84" xfId="2" applyFont="1" applyFill="1" applyBorder="1" applyAlignment="1">
      <alignment horizontal="center" vertical="center"/>
    </xf>
    <xf numFmtId="0" fontId="2" fillId="0" borderId="144" xfId="1" applyBorder="1" applyAlignment="1">
      <alignment horizontal="left" vertical="center"/>
    </xf>
    <xf numFmtId="0" fontId="2" fillId="0" borderId="161" xfId="1" applyBorder="1" applyAlignment="1">
      <alignment horizontal="left" vertical="center"/>
    </xf>
    <xf numFmtId="0" fontId="2" fillId="0" borderId="135" xfId="1" applyBorder="1" applyAlignment="1">
      <alignment horizontal="left" vertical="center"/>
    </xf>
    <xf numFmtId="0" fontId="2" fillId="0" borderId="134" xfId="1" applyBorder="1" applyAlignment="1">
      <alignment horizontal="left" vertical="center"/>
    </xf>
    <xf numFmtId="38" fontId="0" fillId="0" borderId="69" xfId="2" applyFont="1" applyBorder="1" applyAlignment="1">
      <alignment horizontal="center" vertical="center"/>
    </xf>
    <xf numFmtId="0" fontId="2" fillId="0" borderId="273" xfId="1" applyFont="1" applyBorder="1" applyAlignment="1">
      <alignment horizontal="left" vertical="center"/>
    </xf>
    <xf numFmtId="0" fontId="2" fillId="0" borderId="14" xfId="1" applyFont="1" applyBorder="1" applyAlignment="1">
      <alignment horizontal="left" vertical="center"/>
    </xf>
    <xf numFmtId="0" fontId="2" fillId="0" borderId="274" xfId="1" applyFont="1" applyBorder="1" applyAlignment="1">
      <alignment horizontal="left" vertical="center"/>
    </xf>
    <xf numFmtId="0" fontId="2" fillId="0" borderId="91" xfId="1" applyFont="1" applyBorder="1" applyAlignment="1">
      <alignment horizontal="left" vertical="center"/>
    </xf>
    <xf numFmtId="0" fontId="2" fillId="0" borderId="8" xfId="1" applyFont="1" applyBorder="1" applyAlignment="1">
      <alignment horizontal="left" vertical="center"/>
    </xf>
    <xf numFmtId="0" fontId="2" fillId="0" borderId="11" xfId="1" applyFont="1" applyBorder="1" applyAlignment="1">
      <alignment horizontal="left" vertical="center"/>
    </xf>
    <xf numFmtId="38" fontId="2" fillId="0" borderId="112" xfId="2" applyFont="1" applyBorder="1" applyAlignment="1">
      <alignment horizontal="center" vertical="center"/>
    </xf>
    <xf numFmtId="0" fontId="2" fillId="0" borderId="104" xfId="1" applyFont="1" applyFill="1" applyBorder="1" applyAlignment="1">
      <alignment horizontal="center" vertical="center"/>
    </xf>
    <xf numFmtId="0" fontId="2" fillId="0" borderId="106" xfId="1" applyFont="1" applyFill="1" applyBorder="1" applyAlignment="1">
      <alignment horizontal="center" vertical="center"/>
    </xf>
    <xf numFmtId="0" fontId="2" fillId="0" borderId="103" xfId="1" applyFont="1" applyBorder="1" applyAlignment="1">
      <alignment vertical="center"/>
    </xf>
    <xf numFmtId="0" fontId="2" fillId="0" borderId="92" xfId="1" applyFont="1" applyBorder="1" applyAlignment="1">
      <alignment vertical="center"/>
    </xf>
    <xf numFmtId="38" fontId="2" fillId="0" borderId="103" xfId="2" applyFont="1" applyBorder="1" applyAlignment="1">
      <alignment horizontal="center" vertical="center"/>
    </xf>
    <xf numFmtId="38" fontId="2" fillId="0" borderId="100" xfId="2" applyFont="1" applyBorder="1" applyAlignment="1">
      <alignment horizontal="center" vertical="center"/>
    </xf>
    <xf numFmtId="178" fontId="2" fillId="0" borderId="237" xfId="1" applyNumberFormat="1" applyBorder="1" applyAlignment="1">
      <alignment horizontal="center" vertical="center" shrinkToFit="1"/>
    </xf>
    <xf numFmtId="178" fontId="2" fillId="0" borderId="107" xfId="1" applyNumberFormat="1" applyBorder="1" applyAlignment="1">
      <alignment horizontal="center" vertical="center" shrinkToFit="1"/>
    </xf>
    <xf numFmtId="0" fontId="2" fillId="0" borderId="101" xfId="1" applyFont="1" applyFill="1" applyBorder="1" applyAlignment="1">
      <alignment horizontal="center" vertical="center"/>
    </xf>
    <xf numFmtId="0" fontId="2" fillId="0" borderId="100" xfId="1" applyFont="1" applyBorder="1" applyAlignment="1">
      <alignment vertical="center"/>
    </xf>
    <xf numFmtId="0" fontId="2" fillId="0" borderId="45" xfId="1" applyFont="1" applyBorder="1" applyAlignment="1">
      <alignment horizontal="center" vertical="center" wrapText="1"/>
    </xf>
    <xf numFmtId="0" fontId="2" fillId="0" borderId="45" xfId="1" applyFont="1" applyBorder="1" applyAlignment="1">
      <alignment horizontal="center" vertical="center"/>
    </xf>
    <xf numFmtId="0" fontId="2" fillId="0" borderId="81" xfId="1" applyFont="1" applyBorder="1" applyAlignment="1">
      <alignment horizontal="center" vertical="center"/>
    </xf>
    <xf numFmtId="0" fontId="2" fillId="0" borderId="68" xfId="1" applyFont="1" applyBorder="1" applyAlignment="1">
      <alignment horizontal="center" vertical="center"/>
    </xf>
    <xf numFmtId="0" fontId="2" fillId="0" borderId="70" xfId="1" applyFont="1" applyBorder="1" applyAlignment="1">
      <alignment horizontal="center" vertical="center"/>
    </xf>
    <xf numFmtId="0" fontId="2" fillId="0" borderId="91" xfId="1" applyFont="1" applyBorder="1" applyAlignment="1">
      <alignment horizontal="center" vertical="center"/>
    </xf>
    <xf numFmtId="0" fontId="2" fillId="0" borderId="99" xfId="1" applyFont="1" applyBorder="1" applyAlignment="1">
      <alignment horizontal="center" vertical="center"/>
    </xf>
    <xf numFmtId="0" fontId="2" fillId="0" borderId="102" xfId="1" applyFont="1" applyBorder="1" applyAlignment="1">
      <alignment horizontal="center" vertical="center"/>
    </xf>
    <xf numFmtId="0" fontId="2" fillId="0" borderId="107" xfId="1" applyFont="1" applyBorder="1" applyAlignment="1">
      <alignment horizontal="center" vertical="center"/>
    </xf>
    <xf numFmtId="0" fontId="2" fillId="0" borderId="215" xfId="1" applyFont="1" applyBorder="1" applyAlignment="1">
      <alignment horizontal="center" vertical="center"/>
    </xf>
    <xf numFmtId="0" fontId="2" fillId="0" borderId="96" xfId="1" applyFont="1" applyBorder="1" applyAlignment="1">
      <alignment horizontal="center" vertical="center"/>
    </xf>
    <xf numFmtId="0" fontId="5" fillId="0" borderId="0" xfId="1" applyFont="1" applyAlignment="1">
      <alignment horizontal="center" vertical="center"/>
    </xf>
    <xf numFmtId="0" fontId="2" fillId="0" borderId="69" xfId="1" applyFont="1" applyBorder="1" applyAlignment="1">
      <alignment horizontal="center" vertical="center"/>
    </xf>
    <xf numFmtId="0" fontId="2" fillId="0" borderId="11" xfId="1" applyFont="1" applyBorder="1" applyAlignment="1">
      <alignment horizontal="center" vertical="center"/>
    </xf>
    <xf numFmtId="0" fontId="2" fillId="0" borderId="95" xfId="1" applyFont="1" applyBorder="1" applyAlignment="1">
      <alignment horizontal="center" vertical="center" wrapText="1"/>
    </xf>
    <xf numFmtId="0" fontId="2" fillId="0" borderId="111" xfId="1" applyFont="1" applyBorder="1" applyAlignment="1">
      <alignment horizontal="center" vertical="center" wrapText="1"/>
    </xf>
    <xf numFmtId="0" fontId="2" fillId="0" borderId="105" xfId="1" applyFont="1" applyBorder="1" applyAlignment="1">
      <alignment horizontal="center" vertical="center"/>
    </xf>
    <xf numFmtId="0" fontId="2" fillId="0" borderId="81" xfId="1" applyFont="1" applyBorder="1" applyAlignment="1">
      <alignment horizontal="center" vertical="center" wrapText="1"/>
    </xf>
    <xf numFmtId="0" fontId="2" fillId="0" borderId="84" xfId="1" applyFont="1" applyBorder="1" applyAlignment="1">
      <alignment horizontal="center" vertical="center" wrapText="1"/>
    </xf>
    <xf numFmtId="0" fontId="2" fillId="0" borderId="92" xfId="1" applyFont="1" applyBorder="1" applyAlignment="1">
      <alignment horizontal="center" vertical="center" wrapText="1"/>
    </xf>
    <xf numFmtId="38" fontId="2" fillId="0" borderId="104" xfId="2" applyFont="1" applyBorder="1" applyAlignment="1">
      <alignment horizontal="center" vertical="center"/>
    </xf>
    <xf numFmtId="38" fontId="2" fillId="0" borderId="106" xfId="2" applyFont="1" applyBorder="1" applyAlignment="1">
      <alignment horizontal="center" vertical="center"/>
    </xf>
    <xf numFmtId="0" fontId="2" fillId="0" borderId="237" xfId="1" applyFont="1" applyBorder="1" applyAlignment="1">
      <alignment vertical="center"/>
    </xf>
    <xf numFmtId="0" fontId="2" fillId="0" borderId="107" xfId="1" applyFont="1" applyBorder="1" applyAlignment="1">
      <alignment vertical="center"/>
    </xf>
    <xf numFmtId="0" fontId="27" fillId="9" borderId="110" xfId="1" applyFont="1" applyFill="1" applyBorder="1" applyAlignment="1">
      <alignment horizontal="center" vertical="center" shrinkToFit="1"/>
    </xf>
    <xf numFmtId="0" fontId="27" fillId="9" borderId="42" xfId="1" applyFont="1" applyFill="1" applyBorder="1" applyAlignment="1">
      <alignment horizontal="center" vertical="center" shrinkToFit="1"/>
    </xf>
    <xf numFmtId="0" fontId="27" fillId="8" borderId="45" xfId="1" applyFont="1" applyFill="1" applyBorder="1" applyAlignment="1">
      <alignment horizontal="center" vertical="center"/>
    </xf>
    <xf numFmtId="0" fontId="27" fillId="8" borderId="95" xfId="1" applyFont="1" applyFill="1" applyBorder="1" applyAlignment="1">
      <alignment horizontal="center" vertical="center"/>
    </xf>
    <xf numFmtId="0" fontId="27" fillId="8" borderId="137" xfId="1" applyFont="1" applyFill="1" applyBorder="1" applyAlignment="1">
      <alignment horizontal="center" vertical="center"/>
    </xf>
    <xf numFmtId="0" fontId="27" fillId="8" borderId="18" xfId="1" applyFont="1" applyFill="1" applyBorder="1" applyAlignment="1">
      <alignment horizontal="center" vertical="center"/>
    </xf>
    <xf numFmtId="0" fontId="27" fillId="8" borderId="138" xfId="1" applyFont="1" applyFill="1" applyBorder="1" applyAlignment="1">
      <alignment horizontal="center" vertical="center"/>
    </xf>
    <xf numFmtId="0" fontId="27" fillId="8" borderId="144" xfId="1" applyFont="1" applyFill="1" applyBorder="1" applyAlignment="1">
      <alignment horizontal="center" vertical="center"/>
    </xf>
    <xf numFmtId="0" fontId="27" fillId="8" borderId="161" xfId="1" applyFont="1" applyFill="1" applyBorder="1" applyAlignment="1">
      <alignment horizontal="center" vertical="center"/>
    </xf>
    <xf numFmtId="0" fontId="27" fillId="8" borderId="135" xfId="1" applyFont="1" applyFill="1" applyBorder="1" applyAlignment="1">
      <alignment horizontal="center" vertical="center"/>
    </xf>
    <xf numFmtId="0" fontId="27" fillId="8" borderId="134" xfId="1" applyFont="1" applyFill="1" applyBorder="1" applyAlignment="1">
      <alignment horizontal="center" vertical="center"/>
    </xf>
    <xf numFmtId="0" fontId="2" fillId="0" borderId="0" xfId="1" applyFont="1" applyAlignment="1">
      <alignment horizontal="left" vertical="center" shrinkToFit="1"/>
    </xf>
    <xf numFmtId="0" fontId="27" fillId="7" borderId="46" xfId="1" applyFont="1" applyFill="1" applyBorder="1" applyAlignment="1">
      <alignment horizontal="center" vertical="center"/>
    </xf>
    <xf numFmtId="0" fontId="27" fillId="7" borderId="41" xfId="1" applyFont="1" applyFill="1" applyBorder="1" applyAlignment="1">
      <alignment horizontal="center" vertical="center"/>
    </xf>
    <xf numFmtId="0" fontId="27" fillId="0" borderId="128" xfId="1" applyFont="1" applyBorder="1" applyAlignment="1">
      <alignment horizontal="center" vertical="center"/>
    </xf>
    <xf numFmtId="0" fontId="27" fillId="0" borderId="2" xfId="1" applyFont="1" applyBorder="1" applyAlignment="1">
      <alignment horizontal="center" vertical="center"/>
    </xf>
    <xf numFmtId="0" fontId="27" fillId="0" borderId="156" xfId="1" applyFont="1" applyBorder="1" applyAlignment="1">
      <alignment horizontal="center" vertical="center"/>
    </xf>
    <xf numFmtId="0" fontId="27" fillId="0" borderId="125" xfId="1" applyFont="1" applyBorder="1" applyAlignment="1">
      <alignment horizontal="center" vertical="center"/>
    </xf>
    <xf numFmtId="0" fontId="27" fillId="0" borderId="126" xfId="1" applyFont="1" applyBorder="1" applyAlignment="1">
      <alignment horizontal="center" vertical="center"/>
    </xf>
    <xf numFmtId="0" fontId="27" fillId="0" borderId="127" xfId="1" applyFont="1" applyBorder="1" applyAlignment="1">
      <alignment horizontal="center" vertical="center"/>
    </xf>
    <xf numFmtId="0" fontId="27" fillId="0" borderId="1" xfId="1" applyFont="1" applyBorder="1" applyAlignment="1">
      <alignment horizontal="center" vertical="center"/>
    </xf>
    <xf numFmtId="0" fontId="27" fillId="0" borderId="20" xfId="1" applyFont="1" applyBorder="1" applyAlignment="1">
      <alignment horizontal="center" vertical="center"/>
    </xf>
    <xf numFmtId="0" fontId="27" fillId="0" borderId="0" xfId="1" applyFont="1" applyBorder="1" applyAlignment="1">
      <alignment horizontal="center" vertical="center"/>
    </xf>
    <xf numFmtId="0" fontId="27" fillId="0" borderId="130" xfId="1" applyFont="1" applyBorder="1" applyAlignment="1">
      <alignment horizontal="center" vertical="center"/>
    </xf>
    <xf numFmtId="0" fontId="27" fillId="0" borderId="7" xfId="1" applyFont="1" applyBorder="1" applyAlignment="1">
      <alignment horizontal="center" vertical="center"/>
    </xf>
    <xf numFmtId="0" fontId="27" fillId="0" borderId="8" xfId="1" applyFont="1" applyBorder="1" applyAlignment="1">
      <alignment horizontal="center" vertical="center"/>
    </xf>
    <xf numFmtId="0" fontId="27" fillId="0" borderId="134" xfId="1" applyFont="1" applyBorder="1" applyAlignment="1">
      <alignment horizontal="center" vertical="center"/>
    </xf>
    <xf numFmtId="0" fontId="27" fillId="9" borderId="206" xfId="1" applyFont="1" applyFill="1" applyBorder="1" applyAlignment="1">
      <alignment horizontal="center" vertical="center"/>
    </xf>
    <xf numFmtId="0" fontId="27" fillId="9" borderId="204" xfId="1" applyFont="1" applyFill="1" applyBorder="1" applyAlignment="1">
      <alignment horizontal="center" vertical="center"/>
    </xf>
    <xf numFmtId="0" fontId="27" fillId="9" borderId="205" xfId="1" applyFont="1" applyFill="1" applyBorder="1" applyAlignment="1">
      <alignment horizontal="center" vertical="center"/>
    </xf>
    <xf numFmtId="0" fontId="27" fillId="8" borderId="206" xfId="1" applyFont="1" applyFill="1" applyBorder="1" applyAlignment="1">
      <alignment horizontal="center" vertical="center"/>
    </xf>
    <xf numFmtId="0" fontId="27" fillId="8" borderId="204" xfId="1" applyFont="1" applyFill="1" applyBorder="1" applyAlignment="1">
      <alignment horizontal="center" vertical="center"/>
    </xf>
    <xf numFmtId="0" fontId="27" fillId="8" borderId="205" xfId="1" applyFont="1" applyFill="1" applyBorder="1" applyAlignment="1">
      <alignment horizontal="center" vertical="center"/>
    </xf>
    <xf numFmtId="0" fontId="27" fillId="0" borderId="246" xfId="1" applyFont="1" applyBorder="1" applyAlignment="1">
      <alignment horizontal="center" vertical="center"/>
    </xf>
    <xf numFmtId="0" fontId="27" fillId="0" borderId="241" xfId="1" applyFont="1" applyBorder="1" applyAlignment="1">
      <alignment horizontal="center" vertical="center"/>
    </xf>
    <xf numFmtId="0" fontId="27" fillId="0" borderId="242" xfId="1" applyFont="1" applyBorder="1" applyAlignment="1">
      <alignment horizontal="center" vertical="center"/>
    </xf>
    <xf numFmtId="0" fontId="27" fillId="0" borderId="228" xfId="1" applyFont="1" applyBorder="1" applyAlignment="1">
      <alignment horizontal="center" vertical="center"/>
    </xf>
    <xf numFmtId="0" fontId="27" fillId="0" borderId="226" xfId="1" applyFont="1" applyBorder="1" applyAlignment="1">
      <alignment horizontal="center" vertical="center"/>
    </xf>
    <xf numFmtId="0" fontId="27" fillId="0" borderId="227" xfId="1" applyFont="1" applyBorder="1" applyAlignment="1">
      <alignment horizontal="center" vertical="center"/>
    </xf>
    <xf numFmtId="0" fontId="27" fillId="9" borderId="137" xfId="1" applyFont="1" applyFill="1" applyBorder="1" applyAlignment="1">
      <alignment horizontal="center" vertical="center"/>
    </xf>
    <xf numFmtId="0" fontId="27" fillId="9" borderId="18" xfId="1" applyFont="1" applyFill="1" applyBorder="1" applyAlignment="1">
      <alignment horizontal="center" vertical="center"/>
    </xf>
    <xf numFmtId="0" fontId="27" fillId="9" borderId="138" xfId="1" applyFont="1" applyFill="1" applyBorder="1" applyAlignment="1">
      <alignment horizontal="center" vertical="center"/>
    </xf>
    <xf numFmtId="0" fontId="27" fillId="9" borderId="247" xfId="1" applyFont="1" applyFill="1" applyBorder="1" applyAlignment="1">
      <alignment horizontal="center" vertical="center"/>
    </xf>
    <xf numFmtId="0" fontId="27" fillId="9" borderId="89" xfId="1" applyFont="1" applyFill="1" applyBorder="1" applyAlignment="1">
      <alignment horizontal="center" vertical="center"/>
    </xf>
    <xf numFmtId="0" fontId="27" fillId="9" borderId="248" xfId="1" applyFont="1" applyFill="1" applyBorder="1" applyAlignment="1">
      <alignment horizontal="center" vertical="center"/>
    </xf>
    <xf numFmtId="0" fontId="27" fillId="9" borderId="144" xfId="1" applyFont="1" applyFill="1" applyBorder="1" applyAlignment="1">
      <alignment horizontal="center" vertical="center"/>
    </xf>
    <xf numFmtId="0" fontId="27" fillId="9" borderId="161" xfId="1" applyFont="1" applyFill="1" applyBorder="1" applyAlignment="1">
      <alignment horizontal="center" vertical="center"/>
    </xf>
    <xf numFmtId="0" fontId="27" fillId="9" borderId="135" xfId="1" applyFont="1" applyFill="1" applyBorder="1" applyAlignment="1">
      <alignment horizontal="center" vertical="center"/>
    </xf>
    <xf numFmtId="0" fontId="27" fillId="9" borderId="134" xfId="1" applyFont="1" applyFill="1" applyBorder="1" applyAlignment="1">
      <alignment horizontal="center" vertical="center"/>
    </xf>
    <xf numFmtId="0" fontId="27" fillId="8" borderId="46" xfId="1" applyFont="1" applyFill="1" applyBorder="1" applyAlignment="1">
      <alignment horizontal="center" vertical="center" shrinkToFit="1"/>
    </xf>
    <xf numFmtId="0" fontId="27" fillId="8" borderId="108" xfId="1" applyFont="1" applyFill="1" applyBorder="1" applyAlignment="1">
      <alignment horizontal="center" vertical="center" shrinkToFit="1"/>
    </xf>
    <xf numFmtId="0" fontId="27" fillId="0" borderId="132" xfId="1" applyFont="1" applyBorder="1" applyAlignment="1">
      <alignment horizontal="center" vertical="center" wrapText="1"/>
    </xf>
    <xf numFmtId="0" fontId="27" fillId="0" borderId="21" xfId="1" applyFont="1" applyBorder="1" applyAlignment="1">
      <alignment horizontal="center" vertical="center" wrapText="1"/>
    </xf>
    <xf numFmtId="0" fontId="27" fillId="0" borderId="142" xfId="1" applyFont="1" applyBorder="1" applyAlignment="1">
      <alignment horizontal="center" vertical="center" wrapText="1"/>
    </xf>
    <xf numFmtId="0" fontId="27" fillId="0" borderId="61" xfId="1" applyFont="1" applyBorder="1" applyAlignment="1">
      <alignment horizontal="center" vertical="center" wrapText="1"/>
    </xf>
    <xf numFmtId="0" fontId="27" fillId="0" borderId="70" xfId="1" applyFont="1" applyBorder="1" applyAlignment="1">
      <alignment horizontal="center" vertical="center" wrapText="1" shrinkToFit="1"/>
    </xf>
    <xf numFmtId="0" fontId="27" fillId="0" borderId="130" xfId="1" applyFont="1" applyBorder="1" applyAlignment="1">
      <alignment horizontal="center" vertical="center" wrapText="1" shrinkToFit="1"/>
    </xf>
    <xf numFmtId="0" fontId="27" fillId="0" borderId="63" xfId="1" applyFont="1" applyBorder="1" applyAlignment="1">
      <alignment horizontal="center" vertical="center" wrapText="1" shrinkToFit="1"/>
    </xf>
    <xf numFmtId="0" fontId="27" fillId="0" borderId="143" xfId="1" applyFont="1" applyBorder="1" applyAlignment="1">
      <alignment horizontal="center" vertical="center" wrapText="1" shrinkToFit="1"/>
    </xf>
    <xf numFmtId="0" fontId="27" fillId="9" borderId="96" xfId="1" applyFont="1" applyFill="1" applyBorder="1" applyAlignment="1">
      <alignment horizontal="center" vertical="center"/>
    </xf>
    <xf numFmtId="0" fontId="27" fillId="9" borderId="45" xfId="1" applyFont="1" applyFill="1" applyBorder="1" applyAlignment="1">
      <alignment horizontal="center" vertical="center"/>
    </xf>
    <xf numFmtId="0" fontId="27" fillId="0" borderId="3" xfId="1" applyFont="1" applyBorder="1" applyAlignment="1">
      <alignment horizontal="center" vertical="center"/>
    </xf>
    <xf numFmtId="0" fontId="27" fillId="0" borderId="132" xfId="1" applyFont="1" applyBorder="1" applyAlignment="1">
      <alignment horizontal="center" vertical="center"/>
    </xf>
    <xf numFmtId="0" fontId="27" fillId="0" borderId="56" xfId="1" applyFont="1" applyBorder="1" applyAlignment="1">
      <alignment horizontal="center" vertical="center"/>
    </xf>
    <xf numFmtId="0" fontId="27" fillId="0" borderId="135" xfId="1" applyFont="1" applyBorder="1" applyAlignment="1">
      <alignment horizontal="center" vertical="center"/>
    </xf>
    <xf numFmtId="0" fontId="27" fillId="0" borderId="9" xfId="1" applyFont="1" applyBorder="1" applyAlignment="1">
      <alignment horizontal="center" vertical="center"/>
    </xf>
    <xf numFmtId="0" fontId="27" fillId="0" borderId="96" xfId="1" applyFont="1" applyBorder="1" applyAlignment="1">
      <alignment horizontal="center" vertical="center"/>
    </xf>
    <xf numFmtId="0" fontId="27" fillId="0" borderId="45" xfId="1" applyFont="1" applyBorder="1" applyAlignment="1">
      <alignment horizontal="center" vertical="center"/>
    </xf>
    <xf numFmtId="0" fontId="27" fillId="0" borderId="110" xfId="1" applyFont="1" applyBorder="1" applyAlignment="1">
      <alignment horizontal="center" vertical="center" wrapText="1"/>
    </xf>
    <xf numFmtId="0" fontId="27" fillId="0" borderId="42" xfId="1" applyFont="1" applyBorder="1" applyAlignment="1">
      <alignment horizontal="center" vertical="center" wrapText="1"/>
    </xf>
    <xf numFmtId="0" fontId="27" fillId="0" borderId="108" xfId="1" applyFont="1" applyBorder="1" applyAlignment="1">
      <alignment horizontal="center" vertical="center" wrapText="1"/>
    </xf>
    <xf numFmtId="0" fontId="27" fillId="9" borderId="98" xfId="1" applyFont="1" applyFill="1" applyBorder="1" applyAlignment="1">
      <alignment horizontal="center" vertical="center" wrapText="1"/>
    </xf>
    <xf numFmtId="0" fontId="27" fillId="9" borderId="94" xfId="1" applyFont="1" applyFill="1" applyBorder="1" applyAlignment="1">
      <alignment horizontal="center" vertical="center" wrapText="1"/>
    </xf>
    <xf numFmtId="0" fontId="27" fillId="8" borderId="99" xfId="1" applyFont="1" applyFill="1" applyBorder="1" applyAlignment="1">
      <alignment horizontal="center" vertical="center" wrapText="1"/>
    </xf>
    <xf numFmtId="0" fontId="27" fillId="8" borderId="97" xfId="1" applyFont="1" applyFill="1" applyBorder="1" applyAlignment="1">
      <alignment horizontal="center" vertical="center" wrapText="1"/>
    </xf>
    <xf numFmtId="0" fontId="27" fillId="0" borderId="109" xfId="1" applyFont="1" applyBorder="1" applyAlignment="1">
      <alignment horizontal="center" vertical="center" wrapText="1"/>
    </xf>
    <xf numFmtId="0" fontId="27" fillId="0" borderId="131" xfId="1" applyFont="1" applyBorder="1" applyAlignment="1">
      <alignment horizontal="center" vertical="center" wrapText="1"/>
    </xf>
    <xf numFmtId="0" fontId="27" fillId="0" borderId="143" xfId="1" applyFont="1" applyBorder="1" applyAlignment="1">
      <alignment horizontal="center" vertical="center" wrapText="1"/>
    </xf>
    <xf numFmtId="0" fontId="27" fillId="9" borderId="61" xfId="1" applyFont="1" applyFill="1" applyBorder="1" applyAlignment="1">
      <alignment horizontal="center" vertical="center"/>
    </xf>
    <xf numFmtId="0" fontId="27" fillId="9" borderId="62" xfId="1" applyFont="1" applyFill="1" applyBorder="1" applyAlignment="1">
      <alignment horizontal="center" vertical="center"/>
    </xf>
    <xf numFmtId="0" fontId="27" fillId="8" borderId="62" xfId="1" applyFont="1" applyFill="1" applyBorder="1" applyAlignment="1">
      <alignment horizontal="center" vertical="center"/>
    </xf>
    <xf numFmtId="0" fontId="27" fillId="8" borderId="97" xfId="1" applyFont="1" applyFill="1" applyBorder="1" applyAlignment="1">
      <alignment horizontal="center" vertical="center"/>
    </xf>
    <xf numFmtId="0" fontId="27" fillId="0" borderId="167" xfId="1" applyFont="1" applyBorder="1" applyAlignment="1">
      <alignment horizontal="center" vertical="center"/>
    </xf>
    <xf numFmtId="0" fontId="27" fillId="0" borderId="175" xfId="1" applyFont="1" applyBorder="1" applyAlignment="1">
      <alignment horizontal="center" vertical="center"/>
    </xf>
    <xf numFmtId="177" fontId="27" fillId="0" borderId="172" xfId="1" applyNumberFormat="1" applyFont="1" applyBorder="1" applyAlignment="1">
      <alignment horizontal="center" vertical="center"/>
    </xf>
    <xf numFmtId="177" fontId="27" fillId="0" borderId="179" xfId="1" applyNumberFormat="1" applyFont="1" applyBorder="1" applyAlignment="1">
      <alignment horizontal="center" vertical="center"/>
    </xf>
    <xf numFmtId="177" fontId="27" fillId="5" borderId="131" xfId="1" applyNumberFormat="1" applyFont="1" applyFill="1" applyBorder="1" applyAlignment="1">
      <alignment horizontal="center" vertical="center"/>
    </xf>
    <xf numFmtId="177" fontId="27" fillId="5" borderId="130" xfId="1" applyNumberFormat="1" applyFont="1" applyFill="1" applyBorder="1" applyAlignment="1">
      <alignment horizontal="center" vertical="center"/>
    </xf>
    <xf numFmtId="0" fontId="27" fillId="0" borderId="44" xfId="1" applyFont="1" applyBorder="1" applyAlignment="1">
      <alignment horizontal="center" vertical="center"/>
    </xf>
    <xf numFmtId="0" fontId="27" fillId="0" borderId="42" xfId="1" applyFont="1" applyBorder="1" applyAlignment="1">
      <alignment horizontal="center" vertical="center"/>
    </xf>
    <xf numFmtId="0" fontId="27" fillId="0" borderId="108" xfId="1" applyFont="1" applyBorder="1" applyAlignment="1">
      <alignment horizontal="center" vertical="center"/>
    </xf>
    <xf numFmtId="0" fontId="13" fillId="0" borderId="160" xfId="1" applyFont="1" applyBorder="1" applyAlignment="1">
      <alignment vertical="center" shrinkToFit="1"/>
    </xf>
    <xf numFmtId="0" fontId="13" fillId="0" borderId="158" xfId="1" applyFont="1" applyBorder="1" applyAlignment="1">
      <alignment vertical="center" shrinkToFit="1"/>
    </xf>
    <xf numFmtId="0" fontId="13" fillId="0" borderId="243" xfId="1" applyFont="1" applyBorder="1" applyAlignment="1">
      <alignment vertical="center" shrinkToFit="1"/>
    </xf>
    <xf numFmtId="0" fontId="27" fillId="5" borderId="110" xfId="1" applyFont="1" applyFill="1" applyBorder="1" applyAlignment="1">
      <alignment horizontal="center" vertical="center"/>
    </xf>
    <xf numFmtId="0" fontId="27" fillId="5" borderId="42" xfId="1" applyFont="1" applyFill="1" applyBorder="1" applyAlignment="1">
      <alignment horizontal="center" vertical="center"/>
    </xf>
    <xf numFmtId="0" fontId="27" fillId="5" borderId="108" xfId="1" applyFont="1" applyFill="1" applyBorder="1" applyAlignment="1">
      <alignment horizontal="center" vertical="center"/>
    </xf>
    <xf numFmtId="0" fontId="27" fillId="7" borderId="110" xfId="1" applyFont="1" applyFill="1" applyBorder="1" applyAlignment="1">
      <alignment horizontal="center" vertical="center"/>
    </xf>
    <xf numFmtId="0" fontId="27" fillId="7" borderId="42" xfId="1" applyFont="1" applyFill="1" applyBorder="1" applyAlignment="1">
      <alignment horizontal="center" vertical="center"/>
    </xf>
    <xf numFmtId="0" fontId="27" fillId="7" borderId="108" xfId="1" applyFont="1" applyFill="1" applyBorder="1" applyAlignment="1">
      <alignment horizontal="center" vertical="center"/>
    </xf>
    <xf numFmtId="0" fontId="21" fillId="0" borderId="164" xfId="1" applyFont="1" applyBorder="1" applyAlignment="1">
      <alignment vertical="center"/>
    </xf>
    <xf numFmtId="0" fontId="21" fillId="0" borderId="165" xfId="1" applyFont="1" applyBorder="1" applyAlignment="1">
      <alignment vertical="center"/>
    </xf>
    <xf numFmtId="0" fontId="21" fillId="0" borderId="249" xfId="1" applyFont="1" applyBorder="1" applyAlignment="1">
      <alignment vertical="center"/>
    </xf>
    <xf numFmtId="0" fontId="27" fillId="0" borderId="157" xfId="1" applyFont="1" applyBorder="1" applyAlignment="1">
      <alignment horizontal="center" vertical="center"/>
    </xf>
    <xf numFmtId="0" fontId="27" fillId="0" borderId="162" xfId="1" applyFont="1" applyBorder="1" applyAlignment="1">
      <alignment horizontal="center" vertical="center"/>
    </xf>
    <xf numFmtId="0" fontId="27" fillId="7" borderId="137" xfId="1" applyFont="1" applyFill="1" applyBorder="1" applyAlignment="1">
      <alignment horizontal="center" vertical="center"/>
    </xf>
    <xf numFmtId="0" fontId="27" fillId="7" borderId="18" xfId="1" applyFont="1" applyFill="1" applyBorder="1" applyAlignment="1">
      <alignment horizontal="center" vertical="center"/>
    </xf>
    <xf numFmtId="0" fontId="27" fillId="7" borderId="138" xfId="1" applyFont="1" applyFill="1" applyBorder="1" applyAlignment="1">
      <alignment horizontal="center" vertical="center"/>
    </xf>
    <xf numFmtId="0" fontId="27" fillId="0" borderId="166" xfId="1" applyFont="1" applyBorder="1" applyAlignment="1">
      <alignment horizontal="center" vertical="center" wrapText="1"/>
    </xf>
    <xf numFmtId="0" fontId="27" fillId="0" borderId="86" xfId="1" applyFont="1" applyBorder="1" applyAlignment="1">
      <alignment horizontal="center" vertical="center"/>
    </xf>
    <xf numFmtId="0" fontId="27" fillId="0" borderId="40" xfId="1" applyFont="1" applyBorder="1" applyAlignment="1">
      <alignment horizontal="center" vertical="center" wrapText="1"/>
    </xf>
    <xf numFmtId="0" fontId="27" fillId="0" borderId="40" xfId="1" applyFont="1" applyBorder="1" applyAlignment="1">
      <alignment horizontal="center" vertical="center"/>
    </xf>
    <xf numFmtId="181" fontId="27" fillId="0" borderId="100" xfId="2" applyNumberFormat="1" applyFont="1" applyBorder="1" applyAlignment="1">
      <alignment horizontal="center" vertical="center"/>
    </xf>
    <xf numFmtId="181" fontId="27" fillId="0" borderId="62" xfId="2" applyNumberFormat="1" applyFont="1" applyBorder="1" applyAlignment="1">
      <alignment horizontal="center" vertical="center"/>
    </xf>
    <xf numFmtId="177" fontId="27" fillId="0" borderId="191" xfId="1" applyNumberFormat="1" applyFont="1" applyBorder="1" applyAlignment="1">
      <alignment horizontal="center" vertical="center"/>
    </xf>
    <xf numFmtId="177" fontId="27" fillId="0" borderId="142" xfId="1" applyNumberFormat="1" applyFont="1" applyBorder="1" applyAlignment="1">
      <alignment horizontal="center" vertical="center"/>
    </xf>
    <xf numFmtId="0" fontId="27" fillId="0" borderId="183" xfId="1" applyFont="1" applyBorder="1" applyAlignment="1">
      <alignment horizontal="center" vertical="center"/>
    </xf>
    <xf numFmtId="0" fontId="27" fillId="0" borderId="196" xfId="1" applyFont="1" applyBorder="1" applyAlignment="1">
      <alignment horizontal="center" vertical="center"/>
    </xf>
    <xf numFmtId="38" fontId="27" fillId="0" borderId="40" xfId="2" applyFont="1" applyBorder="1" applyAlignment="1">
      <alignment horizontal="center" vertical="center"/>
    </xf>
    <xf numFmtId="0" fontId="27" fillId="0" borderId="32" xfId="1" applyFont="1" applyBorder="1" applyAlignment="1">
      <alignment horizontal="center" vertical="center"/>
    </xf>
    <xf numFmtId="0" fontId="27" fillId="0" borderId="54" xfId="1" applyFont="1" applyBorder="1" applyAlignment="1">
      <alignment horizontal="center" vertical="center"/>
    </xf>
    <xf numFmtId="182" fontId="27" fillId="0" borderId="142" xfId="1" applyNumberFormat="1" applyFont="1" applyFill="1" applyBorder="1" applyAlignment="1">
      <alignment horizontal="center" vertical="center"/>
    </xf>
    <xf numFmtId="182" fontId="27" fillId="0" borderId="54" xfId="1" applyNumberFormat="1" applyFont="1" applyFill="1" applyBorder="1" applyAlignment="1">
      <alignment horizontal="center" vertical="center"/>
    </xf>
    <xf numFmtId="182" fontId="27" fillId="0" borderId="143" xfId="1" applyNumberFormat="1" applyFont="1" applyFill="1" applyBorder="1" applyAlignment="1">
      <alignment horizontal="center" vertical="center"/>
    </xf>
    <xf numFmtId="182" fontId="27" fillId="0" borderId="110" xfId="1" applyNumberFormat="1" applyFont="1" applyFill="1" applyBorder="1" applyAlignment="1">
      <alignment horizontal="center" vertical="center"/>
    </xf>
    <xf numFmtId="182" fontId="27" fillId="0" borderId="42" xfId="1" applyNumberFormat="1" applyFont="1" applyFill="1" applyBorder="1" applyAlignment="1">
      <alignment horizontal="center" vertical="center"/>
    </xf>
    <xf numFmtId="182" fontId="27" fillId="0" borderId="108" xfId="1" applyNumberFormat="1" applyFont="1" applyFill="1" applyBorder="1" applyAlignment="1">
      <alignment horizontal="center" vertical="center"/>
    </xf>
    <xf numFmtId="0" fontId="27" fillId="0" borderId="188" xfId="1" applyFont="1" applyBorder="1" applyAlignment="1">
      <alignment horizontal="center" vertical="center"/>
    </xf>
    <xf numFmtId="0" fontId="27" fillId="0" borderId="190" xfId="1" applyFont="1" applyBorder="1" applyAlignment="1">
      <alignment horizontal="center" vertical="center"/>
    </xf>
    <xf numFmtId="181" fontId="27" fillId="0" borderId="101" xfId="2" applyNumberFormat="1" applyFont="1" applyBorder="1" applyAlignment="1">
      <alignment horizontal="center" vertical="center"/>
    </xf>
    <xf numFmtId="181" fontId="27" fillId="0" borderId="94" xfId="2" applyNumberFormat="1" applyFont="1" applyBorder="1" applyAlignment="1">
      <alignment horizontal="center" vertical="center"/>
    </xf>
    <xf numFmtId="181" fontId="27" fillId="0" borderId="194" xfId="2" applyNumberFormat="1" applyFont="1" applyBorder="1" applyAlignment="1">
      <alignment horizontal="center" vertical="center"/>
    </xf>
    <xf numFmtId="181" fontId="27" fillId="0" borderId="193" xfId="2" applyNumberFormat="1" applyFont="1" applyBorder="1" applyAlignment="1">
      <alignment horizontal="center" vertical="center"/>
    </xf>
    <xf numFmtId="38" fontId="27" fillId="0" borderId="251" xfId="2" applyFont="1" applyBorder="1" applyAlignment="1">
      <alignment horizontal="center" vertical="center"/>
    </xf>
    <xf numFmtId="38" fontId="27" fillId="0" borderId="252" xfId="2" applyFont="1" applyBorder="1" applyAlignment="1">
      <alignment horizontal="center" vertical="center"/>
    </xf>
    <xf numFmtId="0" fontId="13" fillId="0" borderId="110" xfId="1" applyFont="1" applyBorder="1" applyAlignment="1">
      <alignment vertical="center" shrinkToFit="1"/>
    </xf>
    <xf numFmtId="0" fontId="13" fillId="0" borderId="42" xfId="1" applyFont="1" applyBorder="1" applyAlignment="1">
      <alignment vertical="center" shrinkToFit="1"/>
    </xf>
    <xf numFmtId="0" fontId="13" fillId="0" borderId="39" xfId="1" applyFont="1" applyBorder="1" applyAlignment="1">
      <alignment vertical="center" shrinkToFit="1"/>
    </xf>
    <xf numFmtId="38" fontId="27" fillId="0" borderId="45" xfId="2" applyFont="1" applyBorder="1" applyAlignment="1">
      <alignment horizontal="center" vertical="center"/>
    </xf>
    <xf numFmtId="38" fontId="27" fillId="0" borderId="84" xfId="2" applyFont="1" applyBorder="1" applyAlignment="1">
      <alignment horizontal="center" vertical="center"/>
    </xf>
    <xf numFmtId="181" fontId="27" fillId="0" borderId="172" xfId="2" applyNumberFormat="1" applyFont="1" applyBorder="1" applyAlignment="1">
      <alignment horizontal="center" vertical="center"/>
    </xf>
    <xf numFmtId="181" fontId="27" fillId="0" borderId="179" xfId="2" applyNumberFormat="1" applyFont="1" applyBorder="1" applyAlignment="1">
      <alignment horizontal="center" vertical="center"/>
    </xf>
    <xf numFmtId="0" fontId="27" fillId="0" borderId="220" xfId="1" applyFont="1" applyBorder="1" applyAlignment="1">
      <alignment horizontal="center" vertical="center"/>
    </xf>
    <xf numFmtId="0" fontId="27" fillId="0" borderId="219" xfId="1" applyFont="1" applyBorder="1" applyAlignment="1">
      <alignment horizontal="center" vertical="center"/>
    </xf>
    <xf numFmtId="0" fontId="13" fillId="0" borderId="142" xfId="1" applyFont="1" applyBorder="1" applyAlignment="1">
      <alignment vertical="center" shrinkToFit="1"/>
    </xf>
    <xf numFmtId="0" fontId="13" fillId="0" borderId="54" xfId="1" applyFont="1" applyBorder="1" applyAlignment="1">
      <alignment vertical="center" shrinkToFit="1"/>
    </xf>
    <xf numFmtId="0" fontId="13" fillId="0" borderId="55" xfId="1" applyFont="1" applyBorder="1" applyAlignment="1">
      <alignment vertical="center" shrinkToFit="1"/>
    </xf>
    <xf numFmtId="0" fontId="27" fillId="0" borderId="251" xfId="1" applyFont="1" applyBorder="1" applyAlignment="1">
      <alignment horizontal="center" vertical="center"/>
    </xf>
    <xf numFmtId="0" fontId="27" fillId="0" borderId="252" xfId="1" applyFont="1" applyBorder="1" applyAlignment="1">
      <alignment horizontal="center" vertical="center"/>
    </xf>
    <xf numFmtId="0" fontId="27" fillId="7" borderId="199" xfId="1" applyFont="1" applyFill="1" applyBorder="1" applyAlignment="1">
      <alignment horizontal="center" vertical="center"/>
    </xf>
    <xf numFmtId="0" fontId="27" fillId="7" borderId="126" xfId="1" applyFont="1" applyFill="1" applyBorder="1" applyAlignment="1">
      <alignment horizontal="center" vertical="center"/>
    </xf>
    <xf numFmtId="0" fontId="27" fillId="7" borderId="184" xfId="1" applyFont="1" applyFill="1" applyBorder="1" applyAlignment="1">
      <alignment horizontal="center" vertical="center"/>
    </xf>
    <xf numFmtId="0" fontId="27" fillId="0" borderId="200" xfId="1" applyFont="1" applyBorder="1" applyAlignment="1">
      <alignment horizontal="center" vertical="center"/>
    </xf>
    <xf numFmtId="0" fontId="27" fillId="0" borderId="48" xfId="1" applyFont="1" applyBorder="1" applyAlignment="1">
      <alignment horizontal="center" vertical="center"/>
    </xf>
    <xf numFmtId="0" fontId="27" fillId="7" borderId="52" xfId="1" applyFont="1" applyFill="1" applyBorder="1" applyAlignment="1">
      <alignment horizontal="center" vertical="center"/>
    </xf>
    <xf numFmtId="0" fontId="27" fillId="7" borderId="201" xfId="1" applyFont="1" applyFill="1" applyBorder="1" applyAlignment="1">
      <alignment horizontal="center" vertical="center"/>
    </xf>
    <xf numFmtId="0" fontId="27" fillId="7" borderId="202" xfId="1" applyFont="1" applyFill="1" applyBorder="1" applyAlignment="1">
      <alignment horizontal="center" vertical="center"/>
    </xf>
    <xf numFmtId="0" fontId="27" fillId="0" borderId="204" xfId="1" applyFont="1" applyBorder="1" applyAlignment="1">
      <alignment horizontal="center" vertical="center"/>
    </xf>
    <xf numFmtId="0" fontId="27" fillId="0" borderId="205" xfId="1" applyFont="1" applyBorder="1" applyAlignment="1">
      <alignment horizontal="center" vertical="center"/>
    </xf>
    <xf numFmtId="0" fontId="27" fillId="0" borderId="206" xfId="1" applyFont="1" applyBorder="1" applyAlignment="1">
      <alignment horizontal="center" vertical="center"/>
    </xf>
    <xf numFmtId="0" fontId="27" fillId="0" borderId="207" xfId="1" applyFont="1" applyBorder="1" applyAlignment="1">
      <alignment horizontal="center" vertical="center"/>
    </xf>
    <xf numFmtId="0" fontId="27" fillId="0" borderId="198" xfId="1" applyFont="1" applyBorder="1" applyAlignment="1">
      <alignment horizontal="center" vertical="center"/>
    </xf>
    <xf numFmtId="0" fontId="27" fillId="0" borderId="69" xfId="1" applyFont="1" applyBorder="1" applyAlignment="1">
      <alignment horizontal="center" vertical="center"/>
    </xf>
    <xf numFmtId="0" fontId="27" fillId="0" borderId="47" xfId="1" applyFont="1" applyBorder="1" applyAlignment="1">
      <alignment horizontal="center" vertical="center"/>
    </xf>
    <xf numFmtId="0" fontId="27" fillId="0" borderId="66" xfId="1" applyFont="1" applyBorder="1" applyAlignment="1">
      <alignment horizontal="center" vertical="center"/>
    </xf>
    <xf numFmtId="38" fontId="27" fillId="0" borderId="173" xfId="2" applyFont="1" applyBorder="1" applyAlignment="1">
      <alignment horizontal="center" vertical="center"/>
    </xf>
    <xf numFmtId="38" fontId="27" fillId="0" borderId="168" xfId="2" applyFont="1" applyBorder="1" applyAlignment="1">
      <alignment horizontal="center" vertical="center"/>
    </xf>
    <xf numFmtId="0" fontId="13" fillId="0" borderId="173" xfId="1" applyFont="1" applyBorder="1" applyAlignment="1">
      <alignment vertical="center" shrinkToFit="1"/>
    </xf>
    <xf numFmtId="0" fontId="13" fillId="0" borderId="174" xfId="1" applyFont="1" applyBorder="1" applyAlignment="1">
      <alignment vertical="center" shrinkToFit="1"/>
    </xf>
    <xf numFmtId="0" fontId="13" fillId="0" borderId="26" xfId="1" applyFont="1" applyBorder="1" applyAlignment="1">
      <alignment vertical="center" shrinkToFit="1"/>
    </xf>
    <xf numFmtId="0" fontId="27" fillId="0" borderId="236" xfId="1" applyFont="1" applyBorder="1" applyAlignment="1">
      <alignment horizontal="center" vertical="center"/>
    </xf>
    <xf numFmtId="0" fontId="27" fillId="0" borderId="81" xfId="1" applyFont="1" applyBorder="1" applyAlignment="1">
      <alignment horizontal="center" vertical="center"/>
    </xf>
    <xf numFmtId="38" fontId="27" fillId="0" borderId="259" xfId="2" applyFont="1" applyBorder="1" applyAlignment="1">
      <alignment horizontal="center" vertical="center"/>
    </xf>
    <xf numFmtId="38" fontId="27" fillId="0" borderId="260" xfId="2" applyFont="1" applyBorder="1" applyAlignment="1">
      <alignment horizontal="center" vertical="center"/>
    </xf>
    <xf numFmtId="0" fontId="27" fillId="0" borderId="10" xfId="1" applyFont="1" applyBorder="1" applyAlignment="1">
      <alignment horizontal="center" vertical="center"/>
    </xf>
    <xf numFmtId="0" fontId="27" fillId="0" borderId="88" xfId="1" applyFont="1" applyBorder="1" applyAlignment="1">
      <alignment horizontal="center" vertical="center"/>
    </xf>
    <xf numFmtId="0" fontId="27" fillId="0" borderId="18" xfId="1" applyFont="1" applyBorder="1" applyAlignment="1">
      <alignment horizontal="center" vertical="center"/>
    </xf>
    <xf numFmtId="0" fontId="27" fillId="0" borderId="138" xfId="1" applyFont="1" applyBorder="1" applyAlignment="1">
      <alignment horizontal="center" vertical="center"/>
    </xf>
    <xf numFmtId="38" fontId="27" fillId="0" borderId="137" xfId="2" applyFont="1" applyFill="1" applyBorder="1" applyAlignment="1">
      <alignment horizontal="right" vertical="center"/>
    </xf>
    <xf numFmtId="38" fontId="27" fillId="0" borderId="138" xfId="2" applyFont="1" applyFill="1" applyBorder="1" applyAlignment="1">
      <alignment horizontal="right" vertical="center"/>
    </xf>
    <xf numFmtId="0" fontId="13" fillId="0" borderId="144" xfId="1" applyFont="1" applyBorder="1" applyAlignment="1">
      <alignment vertical="center" wrapText="1"/>
    </xf>
    <xf numFmtId="0" fontId="13" fillId="0" borderId="14" xfId="1" applyFont="1" applyBorder="1" applyAlignment="1">
      <alignment vertical="center" wrapText="1"/>
    </xf>
    <xf numFmtId="0" fontId="13" fillId="0" borderId="145" xfId="1" applyFont="1" applyBorder="1" applyAlignment="1">
      <alignment vertical="center" wrapText="1"/>
    </xf>
    <xf numFmtId="0" fontId="13" fillId="0" borderId="132" xfId="1" applyFont="1" applyBorder="1" applyAlignment="1">
      <alignment vertical="center" wrapText="1"/>
    </xf>
    <xf numFmtId="0" fontId="13" fillId="0" borderId="0" xfId="1" applyFont="1" applyBorder="1" applyAlignment="1">
      <alignment vertical="center" wrapText="1"/>
    </xf>
    <xf numFmtId="0" fontId="13" fillId="0" borderId="56" xfId="1" applyFont="1" applyBorder="1" applyAlignment="1">
      <alignment vertical="center" wrapText="1"/>
    </xf>
    <xf numFmtId="0" fontId="13" fillId="0" borderId="135" xfId="1" applyFont="1" applyBorder="1" applyAlignment="1">
      <alignment vertical="center" wrapText="1"/>
    </xf>
    <xf numFmtId="0" fontId="13" fillId="0" borderId="8" xfId="1" applyFont="1" applyBorder="1" applyAlignment="1">
      <alignment vertical="center" wrapText="1"/>
    </xf>
    <xf numFmtId="0" fontId="13" fillId="0" borderId="9" xfId="1" applyFont="1" applyBorder="1" applyAlignment="1">
      <alignment vertical="center" wrapText="1"/>
    </xf>
    <xf numFmtId="0" fontId="27" fillId="0" borderId="68" xfId="1" applyFont="1" applyBorder="1" applyAlignment="1">
      <alignment horizontal="center" vertical="center"/>
    </xf>
    <xf numFmtId="0" fontId="27" fillId="0" borderId="70" xfId="1" applyFont="1" applyBorder="1" applyAlignment="1">
      <alignment horizontal="center" vertical="center"/>
    </xf>
    <xf numFmtId="0" fontId="27" fillId="0" borderId="63" xfId="1" applyFont="1" applyBorder="1" applyAlignment="1">
      <alignment horizontal="center" vertical="center"/>
    </xf>
    <xf numFmtId="0" fontId="27" fillId="0" borderId="25" xfId="1" applyFont="1" applyBorder="1" applyAlignment="1">
      <alignment horizontal="center" vertical="center"/>
    </xf>
    <xf numFmtId="0" fontId="27" fillId="0" borderId="168" xfId="1" applyFont="1" applyBorder="1" applyAlignment="1">
      <alignment horizontal="center" vertical="center"/>
    </xf>
    <xf numFmtId="38" fontId="27" fillId="0" borderId="109" xfId="2" applyFont="1" applyFill="1" applyBorder="1" applyAlignment="1">
      <alignment horizontal="center" vertical="center"/>
    </xf>
    <xf numFmtId="38" fontId="27" fillId="0" borderId="131" xfId="2" applyFont="1" applyFill="1" applyBorder="1" applyAlignment="1">
      <alignment horizontal="center" vertical="center"/>
    </xf>
    <xf numFmtId="38" fontId="27" fillId="0" borderId="132" xfId="2" applyFont="1" applyFill="1" applyBorder="1" applyAlignment="1">
      <alignment horizontal="center" vertical="center"/>
    </xf>
    <xf numFmtId="38" fontId="27" fillId="0" borderId="130" xfId="2" applyFont="1" applyFill="1" applyBorder="1" applyAlignment="1">
      <alignment horizontal="center" vertical="center"/>
    </xf>
    <xf numFmtId="38" fontId="27" fillId="0" borderId="142" xfId="2" applyFont="1" applyFill="1" applyBorder="1" applyAlignment="1">
      <alignment horizontal="center" vertical="center"/>
    </xf>
    <xf numFmtId="38" fontId="27" fillId="0" borderId="143" xfId="2" applyFont="1" applyFill="1" applyBorder="1" applyAlignment="1">
      <alignment horizontal="center" vertical="center"/>
    </xf>
    <xf numFmtId="0" fontId="27" fillId="0" borderId="221" xfId="1" applyFont="1" applyBorder="1" applyAlignment="1">
      <alignment horizontal="center" vertical="center"/>
    </xf>
    <xf numFmtId="0" fontId="27" fillId="0" borderId="214" xfId="1" applyFont="1" applyBorder="1" applyAlignment="1">
      <alignment horizontal="center" vertical="center"/>
    </xf>
    <xf numFmtId="0" fontId="27" fillId="0" borderId="79" xfId="1" applyFont="1" applyBorder="1" applyAlignment="1">
      <alignment horizontal="center" vertical="center"/>
    </xf>
    <xf numFmtId="0" fontId="27" fillId="0" borderId="148" xfId="1" applyFont="1" applyBorder="1" applyAlignment="1">
      <alignment horizontal="center" vertical="center"/>
    </xf>
    <xf numFmtId="0" fontId="27" fillId="0" borderId="146" xfId="1" applyFont="1" applyBorder="1" applyAlignment="1">
      <alignment horizontal="center" vertical="center"/>
    </xf>
    <xf numFmtId="38" fontId="27" fillId="0" borderId="212" xfId="1" applyNumberFormat="1" applyFont="1" applyBorder="1" applyAlignment="1">
      <alignment horizontal="center" vertical="center"/>
    </xf>
    <xf numFmtId="0" fontId="27" fillId="0" borderId="195" xfId="1" applyFont="1" applyBorder="1" applyAlignment="1">
      <alignment horizontal="center" vertical="center"/>
    </xf>
    <xf numFmtId="0" fontId="27" fillId="0" borderId="155" xfId="1" applyFont="1" applyBorder="1" applyAlignment="1">
      <alignment horizontal="center" vertical="center"/>
    </xf>
    <xf numFmtId="0" fontId="27" fillId="0" borderId="270" xfId="1" applyFont="1" applyBorder="1" applyAlignment="1">
      <alignment horizontal="center" vertical="center"/>
    </xf>
    <xf numFmtId="38" fontId="27" fillId="0" borderId="64" xfId="2" applyFont="1" applyBorder="1" applyAlignment="1">
      <alignment horizontal="center" vertical="center"/>
    </xf>
    <xf numFmtId="38" fontId="27" fillId="0" borderId="254" xfId="2" applyFont="1" applyBorder="1" applyAlignment="1">
      <alignment horizontal="center" vertical="center"/>
    </xf>
    <xf numFmtId="38" fontId="27" fillId="0" borderId="137" xfId="2" applyFont="1" applyFill="1" applyBorder="1" applyAlignment="1">
      <alignment horizontal="center" vertical="center"/>
    </xf>
    <xf numFmtId="38" fontId="27" fillId="0" borderId="138" xfId="2" applyFont="1" applyFill="1" applyBorder="1" applyAlignment="1">
      <alignment horizontal="center" vertical="center"/>
    </xf>
    <xf numFmtId="0" fontId="27" fillId="0" borderId="185" xfId="1" applyFont="1" applyBorder="1" applyAlignment="1">
      <alignment horizontal="center" vertical="center"/>
    </xf>
    <xf numFmtId="38" fontId="27" fillId="0" borderId="25" xfId="2" applyFont="1" applyFill="1" applyBorder="1" applyAlignment="1">
      <alignment horizontal="center" vertical="center"/>
    </xf>
    <xf numFmtId="38" fontId="27" fillId="0" borderId="168" xfId="2" applyFont="1" applyFill="1" applyBorder="1" applyAlignment="1">
      <alignment horizontal="center" vertical="center"/>
    </xf>
    <xf numFmtId="38" fontId="27" fillId="0" borderId="109" xfId="1" applyNumberFormat="1" applyFont="1" applyBorder="1" applyAlignment="1">
      <alignment horizontal="center" vertical="center"/>
    </xf>
    <xf numFmtId="0" fontId="27" fillId="0" borderId="131" xfId="1" applyFont="1" applyBorder="1" applyAlignment="1">
      <alignment horizontal="center" vertical="center"/>
    </xf>
    <xf numFmtId="0" fontId="27" fillId="0" borderId="142" xfId="1" applyFont="1" applyBorder="1" applyAlignment="1">
      <alignment horizontal="center" vertical="center"/>
    </xf>
    <xf numFmtId="0" fontId="27" fillId="0" borderId="143" xfId="1" applyFont="1" applyBorder="1" applyAlignment="1">
      <alignment horizontal="center" vertical="center"/>
    </xf>
    <xf numFmtId="38" fontId="27" fillId="0" borderId="224" xfId="2" applyFont="1" applyFill="1" applyBorder="1" applyAlignment="1">
      <alignment horizontal="center" vertical="center"/>
    </xf>
    <xf numFmtId="38" fontId="27" fillId="0" borderId="163" xfId="2" applyFont="1" applyFill="1" applyBorder="1" applyAlignment="1">
      <alignment horizontal="center" vertical="center"/>
    </xf>
    <xf numFmtId="0" fontId="27" fillId="0" borderId="190" xfId="1" applyFont="1" applyBorder="1" applyAlignment="1">
      <alignment horizontal="center" vertical="center" wrapText="1"/>
    </xf>
    <xf numFmtId="14" fontId="36" fillId="10" borderId="0" xfId="1" applyNumberFormat="1" applyFont="1" applyFill="1" applyBorder="1" applyAlignment="1">
      <alignment horizontal="center" vertical="center"/>
    </xf>
    <xf numFmtId="0" fontId="27" fillId="0" borderId="86" xfId="1" applyFont="1" applyBorder="1" applyAlignment="1">
      <alignment horizontal="center" vertical="center" wrapText="1"/>
    </xf>
    <xf numFmtId="0" fontId="27" fillId="0" borderId="162" xfId="1" applyFont="1" applyBorder="1" applyAlignment="1">
      <alignment horizontal="center" vertical="center" wrapText="1"/>
    </xf>
    <xf numFmtId="0" fontId="27" fillId="0" borderId="110" xfId="1" applyFont="1" applyFill="1" applyBorder="1" applyAlignment="1">
      <alignment horizontal="center" vertical="center"/>
    </xf>
    <xf numFmtId="0" fontId="27" fillId="0" borderId="42" xfId="1" applyFont="1" applyFill="1" applyBorder="1" applyAlignment="1">
      <alignment horizontal="center" vertical="center"/>
    </xf>
    <xf numFmtId="0" fontId="27" fillId="0" borderId="41" xfId="1" applyFont="1" applyFill="1" applyBorder="1" applyAlignment="1">
      <alignment horizontal="center" vertical="center"/>
    </xf>
    <xf numFmtId="38" fontId="27" fillId="0" borderId="30" xfId="2" applyFont="1" applyFill="1" applyBorder="1" applyAlignment="1">
      <alignment horizontal="center" vertical="center"/>
    </xf>
    <xf numFmtId="38" fontId="27" fillId="0" borderId="176" xfId="2" applyFont="1" applyFill="1" applyBorder="1" applyAlignment="1">
      <alignment horizontal="center" vertical="center"/>
    </xf>
    <xf numFmtId="38" fontId="27" fillId="0" borderId="36" xfId="2" applyFont="1" applyFill="1" applyBorder="1" applyAlignment="1">
      <alignment horizontal="center" vertical="center"/>
    </xf>
    <xf numFmtId="38" fontId="27" fillId="0" borderId="209" xfId="2" applyFont="1" applyFill="1" applyBorder="1" applyAlignment="1">
      <alignment horizontal="center" vertical="center"/>
    </xf>
    <xf numFmtId="0" fontId="27" fillId="0" borderId="266" xfId="1" applyFont="1" applyBorder="1" applyAlignment="1">
      <alignment horizontal="center" vertical="center"/>
    </xf>
    <xf numFmtId="0" fontId="27" fillId="0" borderId="268" xfId="1" applyFont="1" applyBorder="1" applyAlignment="1">
      <alignment horizontal="center" vertical="center"/>
    </xf>
    <xf numFmtId="38" fontId="27" fillId="0" borderId="146" xfId="1" applyNumberFormat="1" applyFont="1" applyBorder="1" applyAlignment="1">
      <alignment horizontal="center" vertical="center"/>
    </xf>
    <xf numFmtId="0" fontId="27" fillId="0" borderId="208" xfId="1" applyFont="1" applyBorder="1" applyAlignment="1">
      <alignment horizontal="center" vertical="center"/>
    </xf>
    <xf numFmtId="0" fontId="27" fillId="0" borderId="167" xfId="1" applyFont="1" applyBorder="1" applyAlignment="1">
      <alignment horizontal="center" vertical="center" wrapText="1"/>
    </xf>
    <xf numFmtId="0" fontId="27" fillId="0" borderId="264" xfId="1" applyFont="1" applyBorder="1" applyAlignment="1">
      <alignment horizontal="center" vertical="center"/>
    </xf>
    <xf numFmtId="0" fontId="27" fillId="0" borderId="182" xfId="1" applyFont="1" applyBorder="1" applyAlignment="1">
      <alignment horizontal="center" vertical="center"/>
    </xf>
    <xf numFmtId="0" fontId="27" fillId="0" borderId="263" xfId="1" applyFont="1" applyBorder="1" applyAlignment="1">
      <alignment horizontal="center" vertical="center"/>
    </xf>
    <xf numFmtId="0" fontId="27" fillId="0" borderId="265" xfId="1" applyFont="1" applyBorder="1" applyAlignment="1">
      <alignment horizontal="center" vertical="center"/>
    </xf>
    <xf numFmtId="0" fontId="5" fillId="0" borderId="99" xfId="1" applyFont="1" applyBorder="1" applyAlignment="1">
      <alignment horizontal="center" vertical="center" wrapText="1"/>
    </xf>
    <xf numFmtId="0" fontId="5" fillId="0" borderId="102" xfId="1" applyFont="1" applyBorder="1" applyAlignment="1">
      <alignment horizontal="center" vertical="center"/>
    </xf>
    <xf numFmtId="0" fontId="5" fillId="0" borderId="107" xfId="1" applyFont="1" applyBorder="1" applyAlignment="1">
      <alignment horizontal="center" vertical="center"/>
    </xf>
    <xf numFmtId="0" fontId="5" fillId="0" borderId="109" xfId="1" applyFont="1" applyBorder="1" applyAlignment="1">
      <alignment horizontal="center" vertical="center"/>
    </xf>
    <xf numFmtId="0" fontId="5" fillId="0" borderId="38" xfId="1" applyFont="1" applyBorder="1" applyAlignment="1">
      <alignment horizontal="center" vertical="center"/>
    </xf>
    <xf numFmtId="0" fontId="5" fillId="0" borderId="131" xfId="1" applyFont="1" applyBorder="1" applyAlignment="1">
      <alignment horizontal="center" vertical="center"/>
    </xf>
    <xf numFmtId="0" fontId="5" fillId="0" borderId="142" xfId="1" applyFont="1" applyBorder="1" applyAlignment="1">
      <alignment horizontal="center" vertical="center"/>
    </xf>
    <xf numFmtId="0" fontId="5" fillId="0" borderId="54" xfId="1" applyFont="1" applyBorder="1" applyAlignment="1">
      <alignment horizontal="center" vertical="center"/>
    </xf>
    <xf numFmtId="0" fontId="5" fillId="0" borderId="143" xfId="1" applyFont="1" applyBorder="1" applyAlignment="1">
      <alignment horizontal="center" vertical="center"/>
    </xf>
    <xf numFmtId="0" fontId="2" fillId="0" borderId="46" xfId="1" applyFont="1" applyBorder="1" applyAlignment="1">
      <alignment horizontal="center" vertical="center"/>
    </xf>
    <xf numFmtId="0" fontId="2" fillId="0" borderId="41" xfId="1" applyFont="1" applyBorder="1" applyAlignment="1">
      <alignment horizontal="center" vertical="center"/>
    </xf>
    <xf numFmtId="0" fontId="5" fillId="0" borderId="110" xfId="1" applyFont="1" applyBorder="1" applyAlignment="1">
      <alignment horizontal="center" vertical="center"/>
    </xf>
    <xf numFmtId="0" fontId="5" fillId="0" borderId="42" xfId="1" applyFont="1" applyBorder="1" applyAlignment="1">
      <alignment horizontal="center" vertical="center"/>
    </xf>
    <xf numFmtId="0" fontId="5" fillId="0" borderId="46" xfId="1" applyFont="1" applyBorder="1" applyAlignment="1">
      <alignment horizontal="center" vertical="center"/>
    </xf>
    <xf numFmtId="0" fontId="5" fillId="0" borderId="41" xfId="1" applyFont="1" applyBorder="1" applyAlignment="1">
      <alignment horizontal="center" vertical="center"/>
    </xf>
  </cellXfs>
  <cellStyles count="16">
    <cellStyle name="パーセント 2" xfId="5"/>
    <cellStyle name="パーセント 3" xfId="10"/>
    <cellStyle name="桁区切り" xfId="9" builtinId="6"/>
    <cellStyle name="桁区切り 2" xfId="2"/>
    <cellStyle name="桁区切り 2 2" xfId="11"/>
    <cellStyle name="桁区切り 3" xfId="8"/>
    <cellStyle name="桁区切り 4" xfId="12"/>
    <cellStyle name="標準" xfId="0" builtinId="0"/>
    <cellStyle name="標準 2" xfId="1"/>
    <cellStyle name="標準 2 2" xfId="13"/>
    <cellStyle name="標準 3" xfId="6"/>
    <cellStyle name="標準 3 2" xfId="14"/>
    <cellStyle name="標準 4" xfId="7"/>
    <cellStyle name="標準 5" xfId="15"/>
    <cellStyle name="標準_様式３４－４受電容量に関する計画値総括表" xfId="4"/>
    <cellStyle name="未定義" xfId="3"/>
  </cellStyles>
  <dxfs count="2">
    <dxf>
      <font>
        <condense val="0"/>
        <extend val="0"/>
        <color indexed="22"/>
      </font>
    </dxf>
    <dxf>
      <font>
        <condense val="0"/>
        <extend val="0"/>
        <color indexed="22"/>
      </font>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28575</xdr:rowOff>
    </xdr:from>
    <xdr:to>
      <xdr:col>3</xdr:col>
      <xdr:colOff>0</xdr:colOff>
      <xdr:row>6</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9525" y="685800"/>
          <a:ext cx="2381250" cy="285750"/>
        </a:xfrm>
        <a:prstGeom prst="line">
          <a:avLst/>
        </a:prstGeom>
        <a:noFill/>
        <a:ln w="9525">
          <a:solidFill>
            <a:srgbClr val="000000"/>
          </a:solidFill>
          <a:round/>
          <a:headEnd/>
          <a:tailEnd/>
        </a:ln>
      </xdr:spPr>
    </xdr:sp>
    <xdr:clientData/>
  </xdr:twoCellAnchor>
  <xdr:twoCellAnchor>
    <xdr:from>
      <xdr:col>0</xdr:col>
      <xdr:colOff>9525</xdr:colOff>
      <xdr:row>24</xdr:row>
      <xdr:rowOff>28575</xdr:rowOff>
    </xdr:from>
    <xdr:to>
      <xdr:col>3</xdr:col>
      <xdr:colOff>0</xdr:colOff>
      <xdr:row>26</xdr:row>
      <xdr:rowOff>0</xdr:rowOff>
    </xdr:to>
    <xdr:sp macro="" textlink="">
      <xdr:nvSpPr>
        <xdr:cNvPr id="3" name="Line 1">
          <a:extLst>
            <a:ext uri="{FF2B5EF4-FFF2-40B4-BE49-F238E27FC236}">
              <a16:creationId xmlns:a16="http://schemas.microsoft.com/office/drawing/2014/main" id="{00000000-0008-0000-0200-000003000000}"/>
            </a:ext>
          </a:extLst>
        </xdr:cNvPr>
        <xdr:cNvSpPr>
          <a:spLocks noChangeShapeType="1"/>
        </xdr:cNvSpPr>
      </xdr:nvSpPr>
      <xdr:spPr bwMode="auto">
        <a:xfrm>
          <a:off x="9525" y="3771900"/>
          <a:ext cx="2381250" cy="28575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3</xdr:col>
      <xdr:colOff>0</xdr:colOff>
      <xdr:row>6</xdr:row>
      <xdr:rowOff>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161925" y="790575"/>
          <a:ext cx="2333625" cy="381000"/>
        </a:xfrm>
        <a:prstGeom prst="line">
          <a:avLst/>
        </a:prstGeom>
        <a:noFill/>
        <a:ln w="9525">
          <a:solidFill>
            <a:srgbClr val="000000"/>
          </a:solidFill>
          <a:round/>
          <a:headEnd/>
          <a:tailEnd/>
        </a:ln>
      </xdr:spPr>
    </xdr:sp>
    <xdr:clientData/>
  </xdr:twoCellAnchor>
  <xdr:twoCellAnchor>
    <xdr:from>
      <xdr:col>1</xdr:col>
      <xdr:colOff>0</xdr:colOff>
      <xdr:row>12</xdr:row>
      <xdr:rowOff>0</xdr:rowOff>
    </xdr:from>
    <xdr:to>
      <xdr:col>3</xdr:col>
      <xdr:colOff>0</xdr:colOff>
      <xdr:row>12</xdr:row>
      <xdr:rowOff>0</xdr:rowOff>
    </xdr:to>
    <xdr:sp macro="" textlink="">
      <xdr:nvSpPr>
        <xdr:cNvPr id="3" name="Line 7">
          <a:extLst>
            <a:ext uri="{FF2B5EF4-FFF2-40B4-BE49-F238E27FC236}">
              <a16:creationId xmlns:a16="http://schemas.microsoft.com/office/drawing/2014/main" id="{00000000-0008-0000-0300-000003000000}"/>
            </a:ext>
          </a:extLst>
        </xdr:cNvPr>
        <xdr:cNvSpPr>
          <a:spLocks noChangeShapeType="1"/>
        </xdr:cNvSpPr>
      </xdr:nvSpPr>
      <xdr:spPr bwMode="auto">
        <a:xfrm>
          <a:off x="161925" y="2314575"/>
          <a:ext cx="2333625" cy="0"/>
        </a:xfrm>
        <a:prstGeom prst="line">
          <a:avLst/>
        </a:prstGeom>
        <a:noFill/>
        <a:ln w="9525">
          <a:solidFill>
            <a:srgbClr val="000000"/>
          </a:solidFill>
          <a:round/>
          <a:headEnd/>
          <a:tailEnd/>
        </a:ln>
      </xdr:spPr>
    </xdr:sp>
    <xdr:clientData/>
  </xdr:twoCellAnchor>
  <xdr:twoCellAnchor>
    <xdr:from>
      <xdr:col>1</xdr:col>
      <xdr:colOff>0</xdr:colOff>
      <xdr:row>14</xdr:row>
      <xdr:rowOff>0</xdr:rowOff>
    </xdr:from>
    <xdr:to>
      <xdr:col>3</xdr:col>
      <xdr:colOff>0</xdr:colOff>
      <xdr:row>16</xdr:row>
      <xdr:rowOff>0</xdr:rowOff>
    </xdr:to>
    <xdr:sp macro="" textlink="">
      <xdr:nvSpPr>
        <xdr:cNvPr id="4" name="Line 1">
          <a:extLst>
            <a:ext uri="{FF2B5EF4-FFF2-40B4-BE49-F238E27FC236}">
              <a16:creationId xmlns:a16="http://schemas.microsoft.com/office/drawing/2014/main" id="{00000000-0008-0000-0300-000004000000}"/>
            </a:ext>
          </a:extLst>
        </xdr:cNvPr>
        <xdr:cNvSpPr>
          <a:spLocks noChangeShapeType="1"/>
        </xdr:cNvSpPr>
      </xdr:nvSpPr>
      <xdr:spPr bwMode="auto">
        <a:xfrm>
          <a:off x="161925" y="2695575"/>
          <a:ext cx="2333625" cy="381000"/>
        </a:xfrm>
        <a:prstGeom prst="line">
          <a:avLst/>
        </a:prstGeom>
        <a:noFill/>
        <a:ln w="9525">
          <a:solidFill>
            <a:srgbClr val="000000"/>
          </a:solidFill>
          <a:round/>
          <a:headEnd/>
          <a:tailEnd/>
        </a:ln>
      </xdr:spPr>
    </xdr:sp>
    <xdr:clientData/>
  </xdr:twoCellAnchor>
  <xdr:twoCellAnchor>
    <xdr:from>
      <xdr:col>1</xdr:col>
      <xdr:colOff>0</xdr:colOff>
      <xdr:row>24</xdr:row>
      <xdr:rowOff>0</xdr:rowOff>
    </xdr:from>
    <xdr:to>
      <xdr:col>3</xdr:col>
      <xdr:colOff>0</xdr:colOff>
      <xdr:row>26</xdr:row>
      <xdr:rowOff>0</xdr:rowOff>
    </xdr:to>
    <xdr:sp macro="" textlink="">
      <xdr:nvSpPr>
        <xdr:cNvPr id="5" name="Line 1">
          <a:extLst>
            <a:ext uri="{FF2B5EF4-FFF2-40B4-BE49-F238E27FC236}">
              <a16:creationId xmlns:a16="http://schemas.microsoft.com/office/drawing/2014/main" id="{00000000-0008-0000-0300-000004000000}"/>
            </a:ext>
          </a:extLst>
        </xdr:cNvPr>
        <xdr:cNvSpPr>
          <a:spLocks noChangeShapeType="1"/>
        </xdr:cNvSpPr>
      </xdr:nvSpPr>
      <xdr:spPr bwMode="auto">
        <a:xfrm>
          <a:off x="158750" y="2698750"/>
          <a:ext cx="2338917" cy="38100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50"/>
  <sheetViews>
    <sheetView tabSelected="1" view="pageBreakPreview" zoomScaleNormal="100" zoomScaleSheetLayoutView="100" workbookViewId="0">
      <selection activeCell="B18" sqref="B18"/>
    </sheetView>
  </sheetViews>
  <sheetFormatPr defaultColWidth="2.6328125" defaultRowHeight="13" x14ac:dyDescent="0.2"/>
  <cols>
    <col min="1" max="31" width="2.6328125" style="191" customWidth="1"/>
    <col min="32" max="32" width="8.984375E-2" style="191" customWidth="1"/>
    <col min="33" max="33" width="2.6328125" style="191" customWidth="1"/>
    <col min="34" max="40" width="10.6328125" style="191" customWidth="1"/>
    <col min="41" max="16384" width="2.6328125" style="191"/>
  </cols>
  <sheetData>
    <row r="1" spans="1:79" s="198" customFormat="1" ht="21" customHeight="1" x14ac:dyDescent="0.2">
      <c r="AE1" s="184" t="s">
        <v>48</v>
      </c>
      <c r="AF1" s="201"/>
      <c r="AG1" s="690" t="s">
        <v>252</v>
      </c>
      <c r="AH1" s="200"/>
      <c r="AI1" s="200"/>
      <c r="AJ1" s="200"/>
      <c r="AK1" s="200"/>
      <c r="AL1" s="200"/>
      <c r="AM1" s="200"/>
      <c r="AN1" s="200"/>
      <c r="AO1" s="200"/>
      <c r="AP1" s="200"/>
    </row>
    <row r="2" spans="1:79" s="198" customFormat="1" ht="21" customHeight="1" x14ac:dyDescent="0.2">
      <c r="W2" s="691" t="s">
        <v>251</v>
      </c>
      <c r="X2" s="691"/>
      <c r="Y2" s="691"/>
      <c r="Z2" s="691"/>
      <c r="AA2" s="691"/>
      <c r="AB2" s="691"/>
      <c r="AC2" s="691"/>
      <c r="AD2" s="691"/>
      <c r="AE2" s="691"/>
      <c r="AF2" s="201"/>
      <c r="AG2" s="690"/>
      <c r="AH2" s="200"/>
      <c r="AI2" s="200"/>
      <c r="AJ2" s="200"/>
      <c r="AK2" s="200"/>
      <c r="AL2" s="200"/>
      <c r="AM2" s="200"/>
      <c r="AN2" s="200"/>
      <c r="AO2" s="200"/>
      <c r="AP2" s="200"/>
    </row>
    <row r="3" spans="1:79" s="198" customFormat="1" ht="21" customHeight="1" x14ac:dyDescent="0.2">
      <c r="Y3" s="210"/>
      <c r="Z3" s="210"/>
      <c r="AA3" s="210"/>
      <c r="AB3" s="210"/>
      <c r="AC3" s="210"/>
      <c r="AD3" s="210"/>
      <c r="AE3" s="210"/>
      <c r="AF3" s="201"/>
      <c r="AG3" s="690"/>
      <c r="AH3" s="200"/>
      <c r="AI3" s="200"/>
      <c r="AJ3" s="200"/>
      <c r="AK3" s="200"/>
      <c r="AL3" s="200"/>
      <c r="AM3" s="200"/>
      <c r="AN3" s="200"/>
      <c r="AO3" s="200"/>
      <c r="AP3" s="200"/>
    </row>
    <row r="4" spans="1:79" s="198" customFormat="1" ht="21" customHeight="1" x14ac:dyDescent="0.2">
      <c r="B4" s="692" t="s">
        <v>350</v>
      </c>
      <c r="C4" s="692"/>
      <c r="D4" s="692"/>
      <c r="E4" s="692"/>
      <c r="F4" s="692"/>
      <c r="G4" s="692"/>
      <c r="Y4" s="210"/>
      <c r="Z4" s="210"/>
      <c r="AA4" s="210"/>
      <c r="AB4" s="210"/>
      <c r="AC4" s="210"/>
      <c r="AD4" s="210"/>
      <c r="AE4" s="210"/>
      <c r="AF4" s="201"/>
      <c r="AG4" s="690"/>
      <c r="AH4" s="200"/>
      <c r="AI4" s="200"/>
      <c r="AJ4" s="200"/>
      <c r="AK4" s="200"/>
      <c r="AL4" s="200"/>
      <c r="AM4" s="200"/>
      <c r="AN4" s="200"/>
      <c r="AO4" s="200"/>
      <c r="AP4" s="200"/>
    </row>
    <row r="5" spans="1:79" s="198" customFormat="1" ht="21" customHeight="1" x14ac:dyDescent="0.2">
      <c r="Y5" s="210"/>
      <c r="Z5" s="210"/>
      <c r="AA5" s="210"/>
      <c r="AB5" s="210"/>
      <c r="AC5" s="210"/>
      <c r="AD5" s="210"/>
      <c r="AE5" s="210"/>
      <c r="AF5" s="201"/>
      <c r="AG5" s="690"/>
      <c r="AH5" s="200"/>
      <c r="AI5" s="200"/>
      <c r="AJ5" s="200"/>
      <c r="AK5" s="200"/>
      <c r="AL5" s="200"/>
      <c r="AM5" s="200"/>
      <c r="AN5" s="200"/>
      <c r="AO5" s="200"/>
      <c r="AP5" s="200"/>
    </row>
    <row r="6" spans="1:79" s="198" customFormat="1" ht="21" customHeight="1" x14ac:dyDescent="0.2">
      <c r="Q6" s="212" t="s">
        <v>247</v>
      </c>
      <c r="S6" s="212"/>
      <c r="T6" s="212"/>
      <c r="U6" s="212"/>
      <c r="V6" s="212"/>
      <c r="W6" s="212"/>
      <c r="X6" s="212"/>
      <c r="Y6" s="211"/>
      <c r="Z6" s="211"/>
      <c r="AA6" s="211"/>
      <c r="AB6" s="211"/>
      <c r="AC6" s="211"/>
      <c r="AD6" s="211"/>
      <c r="AE6" s="210"/>
      <c r="AF6" s="201"/>
      <c r="AG6" s="690"/>
      <c r="AH6" s="200"/>
      <c r="AI6" s="200"/>
      <c r="AJ6" s="200"/>
      <c r="AK6" s="200"/>
      <c r="AL6" s="200"/>
      <c r="AM6" s="200"/>
      <c r="AN6" s="200"/>
      <c r="AO6" s="200"/>
      <c r="AP6" s="200"/>
    </row>
    <row r="7" spans="1:79" s="198" customFormat="1" ht="21" customHeight="1" x14ac:dyDescent="0.2">
      <c r="Q7" s="212" t="s">
        <v>248</v>
      </c>
      <c r="S7" s="212"/>
      <c r="T7" s="212"/>
      <c r="U7" s="212"/>
      <c r="V7" s="212"/>
      <c r="W7" s="212"/>
      <c r="X7" s="212"/>
      <c r="Y7" s="211"/>
      <c r="Z7" s="211"/>
      <c r="AA7" s="211"/>
      <c r="AB7" s="211"/>
      <c r="AC7" s="211"/>
      <c r="AD7" s="211"/>
      <c r="AE7" s="210"/>
      <c r="AF7" s="201"/>
      <c r="AG7" s="690"/>
      <c r="AH7" s="200"/>
      <c r="AI7" s="200"/>
      <c r="AJ7" s="200"/>
      <c r="AK7" s="200"/>
      <c r="AL7" s="200"/>
      <c r="AM7" s="200"/>
      <c r="AN7" s="200"/>
      <c r="AO7" s="200"/>
      <c r="AP7" s="200"/>
    </row>
    <row r="8" spans="1:79" s="198" customFormat="1" ht="21" customHeight="1" x14ac:dyDescent="0.2">
      <c r="Q8" s="212" t="s">
        <v>250</v>
      </c>
      <c r="S8" s="212"/>
      <c r="T8" s="212"/>
      <c r="U8" s="212"/>
      <c r="V8" s="212"/>
      <c r="W8" s="212"/>
      <c r="X8" s="212"/>
      <c r="Y8" s="211"/>
      <c r="Z8" s="211"/>
      <c r="AA8" s="211"/>
      <c r="AB8" s="211"/>
      <c r="AC8" s="211"/>
      <c r="AD8" s="211"/>
      <c r="AE8" s="210"/>
      <c r="AF8" s="201"/>
      <c r="AG8" s="690"/>
      <c r="AH8" s="200"/>
      <c r="AI8" s="200"/>
      <c r="AJ8" s="200"/>
      <c r="AK8" s="200"/>
      <c r="AL8" s="200"/>
      <c r="AM8" s="200"/>
      <c r="AN8" s="200"/>
      <c r="AO8" s="200"/>
      <c r="AP8" s="200"/>
    </row>
    <row r="9" spans="1:79" s="198" customFormat="1" ht="21" customHeight="1" x14ac:dyDescent="0.2">
      <c r="G9" s="246"/>
      <c r="Y9" s="210"/>
      <c r="Z9" s="210"/>
      <c r="AA9" s="210"/>
      <c r="AB9" s="210"/>
      <c r="AC9" s="210"/>
      <c r="AD9" s="210"/>
      <c r="AE9" s="210"/>
      <c r="AF9" s="201"/>
      <c r="AG9" s="690"/>
      <c r="AH9" s="200"/>
      <c r="AI9" s="200"/>
      <c r="AJ9" s="200"/>
      <c r="AK9" s="200"/>
      <c r="AL9" s="200"/>
      <c r="AM9" s="200"/>
      <c r="AN9" s="200"/>
      <c r="AO9" s="200"/>
      <c r="AP9" s="200"/>
    </row>
    <row r="10" spans="1:79" s="198" customFormat="1" ht="21" customHeight="1" x14ac:dyDescent="0.2">
      <c r="Y10" s="210"/>
      <c r="Z10" s="210"/>
      <c r="AA10" s="210"/>
      <c r="AB10" s="210"/>
      <c r="AC10" s="210"/>
      <c r="AD10" s="210"/>
      <c r="AE10" s="210"/>
      <c r="AF10" s="201"/>
      <c r="AG10" s="690"/>
      <c r="AH10" s="200"/>
      <c r="AI10" s="200"/>
      <c r="AJ10" s="200"/>
      <c r="AK10" s="200"/>
      <c r="AL10" s="200"/>
      <c r="AM10" s="200"/>
      <c r="AN10" s="200"/>
      <c r="AO10" s="200"/>
      <c r="AP10" s="200"/>
    </row>
    <row r="11" spans="1:79" s="198" customFormat="1" ht="21" customHeight="1" x14ac:dyDescent="0.2">
      <c r="Y11" s="210"/>
      <c r="Z11" s="210"/>
      <c r="AA11" s="210"/>
      <c r="AB11" s="210"/>
      <c r="AC11" s="210"/>
      <c r="AD11" s="210"/>
      <c r="AE11" s="210"/>
      <c r="AF11" s="201"/>
      <c r="AG11" s="690"/>
      <c r="AH11" s="200"/>
      <c r="AI11" s="200"/>
      <c r="AJ11" s="200"/>
      <c r="AK11" s="200"/>
      <c r="AL11" s="200"/>
      <c r="AM11" s="200"/>
      <c r="AN11" s="200"/>
      <c r="AO11" s="200"/>
      <c r="AP11" s="200"/>
    </row>
    <row r="12" spans="1:79" s="198" customFormat="1" ht="21" customHeight="1" x14ac:dyDescent="0.2">
      <c r="A12" s="693" t="s">
        <v>355</v>
      </c>
      <c r="B12" s="693"/>
      <c r="C12" s="693"/>
      <c r="D12" s="693"/>
      <c r="E12" s="693"/>
      <c r="F12" s="693"/>
      <c r="G12" s="693"/>
      <c r="H12" s="693"/>
      <c r="I12" s="693"/>
      <c r="J12" s="693"/>
      <c r="K12" s="693"/>
      <c r="L12" s="693"/>
      <c r="M12" s="693"/>
      <c r="N12" s="693"/>
      <c r="O12" s="693"/>
      <c r="P12" s="693"/>
      <c r="Q12" s="693"/>
      <c r="R12" s="693"/>
      <c r="S12" s="693"/>
      <c r="T12" s="693"/>
      <c r="U12" s="693"/>
      <c r="V12" s="693"/>
      <c r="W12" s="693"/>
      <c r="X12" s="693"/>
      <c r="Y12" s="693"/>
      <c r="Z12" s="693"/>
      <c r="AA12" s="693"/>
      <c r="AB12" s="693"/>
      <c r="AC12" s="693"/>
      <c r="AD12" s="693"/>
      <c r="AE12" s="693"/>
      <c r="AF12" s="201"/>
      <c r="AG12" s="690"/>
      <c r="AH12" s="200"/>
      <c r="AI12" s="200"/>
      <c r="AJ12" s="200"/>
      <c r="AK12" s="200"/>
      <c r="AL12" s="200"/>
      <c r="AM12" s="200"/>
      <c r="AN12" s="200"/>
      <c r="AO12" s="200"/>
      <c r="AP12" s="200"/>
      <c r="CA12" s="199"/>
    </row>
    <row r="13" spans="1:79" s="198" customFormat="1" ht="21" customHeight="1" x14ac:dyDescent="0.2">
      <c r="AF13" s="201"/>
      <c r="AG13" s="690"/>
      <c r="AH13" s="200"/>
      <c r="AI13" s="200"/>
      <c r="AJ13" s="200"/>
      <c r="AK13" s="200"/>
      <c r="AL13" s="200"/>
      <c r="AM13" s="200"/>
      <c r="AN13" s="200"/>
      <c r="AO13" s="200"/>
      <c r="AP13" s="200"/>
      <c r="CA13" s="199"/>
    </row>
    <row r="14" spans="1:79" s="198" customFormat="1" ht="21" customHeight="1" x14ac:dyDescent="0.2">
      <c r="AF14" s="201"/>
      <c r="AG14" s="690"/>
      <c r="AH14" s="200"/>
      <c r="AI14" s="200"/>
      <c r="AJ14" s="200"/>
      <c r="AK14" s="200"/>
      <c r="AL14" s="200"/>
      <c r="AM14" s="200"/>
      <c r="AN14" s="200"/>
      <c r="AO14" s="200"/>
      <c r="AP14" s="200"/>
      <c r="CA14" s="199"/>
    </row>
    <row r="15" spans="1:79" s="198" customFormat="1" ht="21" customHeight="1" x14ac:dyDescent="0.2">
      <c r="AF15" s="201"/>
      <c r="AG15" s="690"/>
      <c r="AH15" s="200"/>
      <c r="AI15" s="200"/>
      <c r="AJ15" s="200"/>
      <c r="AK15" s="200"/>
      <c r="AL15" s="200"/>
      <c r="AM15" s="200"/>
      <c r="AN15" s="200"/>
      <c r="AO15" s="200"/>
      <c r="AP15" s="200"/>
      <c r="CA15" s="199"/>
    </row>
    <row r="16" spans="1:79" ht="21.75" customHeight="1" x14ac:dyDescent="0.2">
      <c r="B16" s="694" t="s">
        <v>425</v>
      </c>
      <c r="C16" s="694"/>
      <c r="D16" s="694"/>
      <c r="E16" s="694"/>
      <c r="F16" s="694"/>
      <c r="G16" s="694"/>
      <c r="H16" s="694"/>
      <c r="I16" s="694"/>
      <c r="J16" s="694"/>
      <c r="K16" s="694"/>
      <c r="L16" s="694"/>
      <c r="M16" s="694"/>
      <c r="N16" s="694"/>
      <c r="O16" s="694"/>
      <c r="P16" s="694"/>
      <c r="Q16" s="694"/>
      <c r="R16" s="694"/>
      <c r="S16" s="694"/>
      <c r="T16" s="694"/>
      <c r="U16" s="694"/>
      <c r="V16" s="694"/>
      <c r="W16" s="694"/>
      <c r="X16" s="694"/>
      <c r="Y16" s="694"/>
      <c r="Z16" s="694"/>
      <c r="AA16" s="694"/>
      <c r="AB16" s="694"/>
      <c r="AC16" s="694"/>
      <c r="AD16" s="694"/>
      <c r="AF16" s="208"/>
      <c r="AG16" s="690"/>
      <c r="AH16" s="192"/>
      <c r="AI16" s="192"/>
      <c r="AJ16" s="192"/>
      <c r="AK16" s="192"/>
      <c r="AL16" s="192"/>
      <c r="AM16" s="192"/>
      <c r="AN16" s="192"/>
      <c r="AO16" s="192"/>
      <c r="AP16" s="192"/>
      <c r="CA16" s="207"/>
    </row>
    <row r="17" spans="1:79" ht="21.75" customHeight="1" x14ac:dyDescent="0.2">
      <c r="A17" s="193"/>
      <c r="B17" s="694"/>
      <c r="C17" s="694"/>
      <c r="D17" s="694"/>
      <c r="E17" s="694"/>
      <c r="F17" s="694"/>
      <c r="G17" s="694"/>
      <c r="H17" s="694"/>
      <c r="I17" s="694"/>
      <c r="J17" s="694"/>
      <c r="K17" s="694"/>
      <c r="L17" s="694"/>
      <c r="M17" s="694"/>
      <c r="N17" s="694"/>
      <c r="O17" s="694"/>
      <c r="P17" s="694"/>
      <c r="Q17" s="694"/>
      <c r="R17" s="694"/>
      <c r="S17" s="694"/>
      <c r="T17" s="694"/>
      <c r="U17" s="694"/>
      <c r="V17" s="694"/>
      <c r="W17" s="694"/>
      <c r="X17" s="694"/>
      <c r="Y17" s="694"/>
      <c r="Z17" s="694"/>
      <c r="AA17" s="694"/>
      <c r="AB17" s="694"/>
      <c r="AC17" s="694"/>
      <c r="AD17" s="694"/>
      <c r="AE17" s="193"/>
      <c r="AF17" s="208"/>
      <c r="AG17" s="690"/>
      <c r="AH17" s="192"/>
      <c r="AI17" s="192"/>
      <c r="AJ17" s="192"/>
      <c r="AK17" s="192"/>
      <c r="AL17" s="192"/>
      <c r="AM17" s="192"/>
      <c r="AN17" s="192"/>
      <c r="AO17" s="192"/>
      <c r="AP17" s="192"/>
      <c r="CA17" s="207"/>
    </row>
    <row r="18" spans="1:79" ht="21.75" customHeight="1" x14ac:dyDescent="0.2">
      <c r="A18" s="209"/>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209"/>
      <c r="AF18" s="208"/>
      <c r="AG18" s="690"/>
      <c r="AH18" s="192"/>
      <c r="AI18" s="192"/>
      <c r="AJ18" s="192"/>
      <c r="AK18" s="192"/>
      <c r="AL18" s="192"/>
      <c r="AM18" s="192"/>
      <c r="AN18" s="192"/>
      <c r="AO18" s="192"/>
      <c r="AP18" s="192"/>
      <c r="CA18" s="207"/>
    </row>
    <row r="19" spans="1:79" ht="21.75" customHeight="1" x14ac:dyDescent="0.2">
      <c r="A19" s="209"/>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209"/>
      <c r="AF19" s="208"/>
      <c r="AG19" s="690"/>
      <c r="AH19" s="192"/>
      <c r="AI19" s="192"/>
      <c r="AJ19" s="192"/>
      <c r="AK19" s="192"/>
      <c r="AL19" s="192"/>
      <c r="AM19" s="192"/>
      <c r="AN19" s="192"/>
      <c r="AO19" s="192"/>
      <c r="AP19" s="192"/>
      <c r="CA19" s="207"/>
    </row>
    <row r="20" spans="1:79" ht="21.75" customHeight="1" x14ac:dyDescent="0.2">
      <c r="A20" s="695"/>
      <c r="B20" s="695"/>
      <c r="C20" s="695"/>
      <c r="D20" s="695"/>
      <c r="E20" s="695"/>
      <c r="F20" s="695"/>
      <c r="G20" s="695"/>
      <c r="H20" s="695"/>
      <c r="I20" s="695"/>
      <c r="J20" s="695"/>
      <c r="K20" s="695"/>
      <c r="L20" s="695"/>
      <c r="M20" s="695"/>
      <c r="N20" s="695"/>
      <c r="O20" s="695"/>
      <c r="P20" s="695"/>
      <c r="Q20" s="695"/>
      <c r="R20" s="695"/>
      <c r="S20" s="695"/>
      <c r="T20" s="695"/>
      <c r="U20" s="695"/>
      <c r="V20" s="695"/>
      <c r="W20" s="695"/>
      <c r="X20" s="695"/>
      <c r="Y20" s="695"/>
      <c r="Z20" s="695"/>
      <c r="AA20" s="695"/>
      <c r="AB20" s="695"/>
      <c r="AC20" s="695"/>
      <c r="AD20" s="695"/>
      <c r="AE20" s="695"/>
      <c r="AF20" s="208"/>
      <c r="AG20" s="690"/>
      <c r="AH20" s="192"/>
      <c r="AI20" s="192"/>
      <c r="AJ20" s="192"/>
      <c r="AK20" s="192"/>
      <c r="AL20" s="192"/>
      <c r="AM20" s="192"/>
      <c r="AN20" s="192"/>
      <c r="AO20" s="192"/>
      <c r="AP20" s="192"/>
      <c r="CA20" s="207"/>
    </row>
    <row r="21" spans="1:79" ht="21.75" customHeight="1" x14ac:dyDescent="0.2">
      <c r="A21" s="209"/>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209"/>
      <c r="AF21" s="208"/>
      <c r="AG21" s="690"/>
      <c r="AH21" s="192"/>
      <c r="AI21" s="192"/>
      <c r="AJ21" s="192"/>
      <c r="AK21" s="192"/>
      <c r="AL21" s="192"/>
      <c r="AM21" s="192"/>
      <c r="AN21" s="192"/>
      <c r="AO21" s="192"/>
      <c r="AP21" s="192"/>
      <c r="CA21" s="207"/>
    </row>
    <row r="22" spans="1:79" ht="21.75" customHeight="1" x14ac:dyDescent="0.2">
      <c r="A22" s="209"/>
      <c r="B22" s="193"/>
      <c r="C22" s="689" t="s">
        <v>249</v>
      </c>
      <c r="D22" s="689"/>
      <c r="E22" s="689"/>
      <c r="F22" s="689"/>
      <c r="G22" s="689"/>
      <c r="H22" s="689"/>
      <c r="I22" s="689"/>
      <c r="J22" s="689"/>
      <c r="K22" s="689"/>
      <c r="L22" s="689"/>
      <c r="M22" s="689"/>
      <c r="N22" s="689"/>
      <c r="O22" s="689"/>
      <c r="P22" s="689"/>
      <c r="Q22" s="689"/>
      <c r="R22" s="689"/>
      <c r="S22" s="689"/>
      <c r="T22" s="689"/>
      <c r="U22" s="689"/>
      <c r="V22" s="689"/>
      <c r="W22" s="689"/>
      <c r="X22" s="689"/>
      <c r="Y22" s="689"/>
      <c r="Z22" s="689"/>
      <c r="AA22" s="689"/>
      <c r="AB22" s="689"/>
      <c r="AC22" s="689"/>
      <c r="AD22" s="193"/>
      <c r="AE22" s="209"/>
      <c r="AF22" s="208"/>
      <c r="AG22" s="690"/>
      <c r="AH22" s="192"/>
      <c r="AI22" s="192"/>
      <c r="AJ22" s="192"/>
      <c r="AK22" s="192"/>
      <c r="AL22" s="192"/>
      <c r="AM22" s="192"/>
      <c r="AN22" s="192"/>
      <c r="AO22" s="192"/>
      <c r="AP22" s="192"/>
      <c r="CA22" s="207"/>
    </row>
    <row r="23" spans="1:79" ht="24.75" customHeight="1" x14ac:dyDescent="0.2">
      <c r="A23" s="209"/>
      <c r="B23" s="193"/>
      <c r="C23" s="688" t="s">
        <v>248</v>
      </c>
      <c r="D23" s="688"/>
      <c r="E23" s="688"/>
      <c r="F23" s="688"/>
      <c r="G23" s="688"/>
      <c r="H23" s="688"/>
      <c r="I23" s="688"/>
      <c r="J23" s="688"/>
      <c r="K23" s="688"/>
      <c r="L23" s="688"/>
      <c r="M23" s="688"/>
      <c r="N23" s="688"/>
      <c r="O23" s="688"/>
      <c r="P23" s="688"/>
      <c r="Q23" s="688"/>
      <c r="R23" s="688"/>
      <c r="S23" s="688"/>
      <c r="T23" s="688"/>
      <c r="U23" s="688"/>
      <c r="V23" s="688"/>
      <c r="W23" s="688"/>
      <c r="X23" s="688"/>
      <c r="Y23" s="688"/>
      <c r="Z23" s="688"/>
      <c r="AA23" s="688"/>
      <c r="AB23" s="688"/>
      <c r="AC23" s="688"/>
      <c r="AD23" s="193"/>
      <c r="AE23" s="209"/>
      <c r="AF23" s="208"/>
      <c r="AG23" s="690"/>
      <c r="AH23" s="192"/>
      <c r="AI23" s="192"/>
      <c r="AJ23" s="192"/>
      <c r="AK23" s="192"/>
      <c r="AL23" s="192"/>
      <c r="AM23" s="192"/>
      <c r="AN23" s="192"/>
      <c r="AO23" s="192"/>
      <c r="AP23" s="192"/>
      <c r="CA23" s="207"/>
    </row>
    <row r="24" spans="1:79" ht="24.75" customHeight="1" x14ac:dyDescent="0.2">
      <c r="A24" s="209"/>
      <c r="B24" s="193"/>
      <c r="C24" s="688" t="s">
        <v>247</v>
      </c>
      <c r="D24" s="688"/>
      <c r="E24" s="688"/>
      <c r="F24" s="688"/>
      <c r="G24" s="688"/>
      <c r="H24" s="688"/>
      <c r="I24" s="688"/>
      <c r="J24" s="688"/>
      <c r="K24" s="688"/>
      <c r="L24" s="688"/>
      <c r="M24" s="688"/>
      <c r="N24" s="688"/>
      <c r="O24" s="688"/>
      <c r="P24" s="688"/>
      <c r="Q24" s="688"/>
      <c r="R24" s="688"/>
      <c r="S24" s="688"/>
      <c r="T24" s="688"/>
      <c r="U24" s="688"/>
      <c r="V24" s="688"/>
      <c r="W24" s="688"/>
      <c r="X24" s="688"/>
      <c r="Y24" s="688"/>
      <c r="Z24" s="688"/>
      <c r="AA24" s="688"/>
      <c r="AB24" s="688"/>
      <c r="AC24" s="688"/>
      <c r="AD24" s="193"/>
      <c r="AE24" s="209"/>
      <c r="AF24" s="208"/>
      <c r="AG24" s="690"/>
      <c r="AH24" s="192"/>
      <c r="AI24" s="192"/>
      <c r="AJ24" s="192"/>
      <c r="AK24" s="192"/>
      <c r="AL24" s="192"/>
      <c r="AM24" s="192"/>
      <c r="AN24" s="192"/>
      <c r="AO24" s="192"/>
      <c r="AP24" s="192"/>
      <c r="CA24" s="207"/>
    </row>
    <row r="25" spans="1:79" ht="24.75" customHeight="1" x14ac:dyDescent="0.2">
      <c r="A25" s="209"/>
      <c r="B25" s="193"/>
      <c r="C25" s="688" t="s">
        <v>246</v>
      </c>
      <c r="D25" s="688"/>
      <c r="E25" s="688"/>
      <c r="F25" s="688"/>
      <c r="G25" s="688"/>
      <c r="H25" s="688"/>
      <c r="I25" s="688"/>
      <c r="J25" s="688"/>
      <c r="K25" s="688"/>
      <c r="L25" s="688"/>
      <c r="M25" s="688"/>
      <c r="N25" s="688"/>
      <c r="O25" s="688"/>
      <c r="P25" s="688"/>
      <c r="Q25" s="688"/>
      <c r="R25" s="688"/>
      <c r="S25" s="688"/>
      <c r="T25" s="688"/>
      <c r="U25" s="688"/>
      <c r="V25" s="688"/>
      <c r="W25" s="688"/>
      <c r="X25" s="688"/>
      <c r="Y25" s="688"/>
      <c r="Z25" s="688"/>
      <c r="AA25" s="688"/>
      <c r="AB25" s="688"/>
      <c r="AC25" s="688"/>
      <c r="AD25" s="193"/>
      <c r="AE25" s="209"/>
      <c r="AF25" s="208"/>
      <c r="AG25" s="690"/>
      <c r="AH25" s="192"/>
      <c r="AI25" s="192"/>
      <c r="AJ25" s="192"/>
      <c r="AK25" s="192"/>
      <c r="AL25" s="192"/>
      <c r="AM25" s="192"/>
      <c r="AN25" s="192"/>
      <c r="AO25" s="192"/>
      <c r="AP25" s="192"/>
      <c r="CA25" s="207"/>
    </row>
    <row r="26" spans="1:79" ht="24.75" customHeight="1" x14ac:dyDescent="0.2">
      <c r="A26" s="209"/>
      <c r="B26" s="193"/>
      <c r="C26" s="688" t="s">
        <v>245</v>
      </c>
      <c r="D26" s="688"/>
      <c r="E26" s="688"/>
      <c r="F26" s="688"/>
      <c r="G26" s="688"/>
      <c r="H26" s="688"/>
      <c r="I26" s="688"/>
      <c r="J26" s="688"/>
      <c r="K26" s="688"/>
      <c r="L26" s="688"/>
      <c r="M26" s="688"/>
      <c r="N26" s="688"/>
      <c r="O26" s="688"/>
      <c r="P26" s="688"/>
      <c r="Q26" s="688"/>
      <c r="R26" s="688"/>
      <c r="S26" s="688"/>
      <c r="T26" s="688"/>
      <c r="U26" s="688"/>
      <c r="V26" s="688"/>
      <c r="W26" s="688"/>
      <c r="X26" s="688"/>
      <c r="Y26" s="688"/>
      <c r="Z26" s="688"/>
      <c r="AA26" s="688"/>
      <c r="AB26" s="688"/>
      <c r="AC26" s="688"/>
      <c r="AD26" s="193"/>
      <c r="AE26" s="209"/>
      <c r="AF26" s="208"/>
      <c r="AG26" s="690"/>
      <c r="AH26" s="192"/>
      <c r="AI26" s="192"/>
      <c r="AJ26" s="192"/>
      <c r="AK26" s="192"/>
      <c r="AL26" s="192"/>
      <c r="AM26" s="192"/>
      <c r="AN26" s="192"/>
      <c r="AO26" s="192"/>
      <c r="AP26" s="192"/>
      <c r="CA26" s="207"/>
    </row>
    <row r="27" spans="1:79" ht="24.75" customHeight="1" x14ac:dyDescent="0.2">
      <c r="A27" s="209"/>
      <c r="B27" s="193"/>
      <c r="C27" s="688" t="s">
        <v>244</v>
      </c>
      <c r="D27" s="688"/>
      <c r="E27" s="688"/>
      <c r="F27" s="688"/>
      <c r="G27" s="688"/>
      <c r="H27" s="688"/>
      <c r="I27" s="688"/>
      <c r="J27" s="688"/>
      <c r="K27" s="688"/>
      <c r="L27" s="688"/>
      <c r="M27" s="688"/>
      <c r="N27" s="688"/>
      <c r="O27" s="688"/>
      <c r="P27" s="688"/>
      <c r="Q27" s="688"/>
      <c r="R27" s="688"/>
      <c r="S27" s="688"/>
      <c r="T27" s="688"/>
      <c r="U27" s="688"/>
      <c r="V27" s="688"/>
      <c r="W27" s="688"/>
      <c r="X27" s="688"/>
      <c r="Y27" s="688"/>
      <c r="Z27" s="688"/>
      <c r="AA27" s="688"/>
      <c r="AB27" s="688"/>
      <c r="AC27" s="688"/>
      <c r="AD27" s="193"/>
      <c r="AE27" s="209"/>
      <c r="AF27" s="208"/>
      <c r="AG27" s="690"/>
      <c r="AH27" s="192"/>
      <c r="AI27" s="192"/>
      <c r="AJ27" s="192"/>
      <c r="AK27" s="192"/>
      <c r="AL27" s="192"/>
      <c r="AM27" s="192"/>
      <c r="AN27" s="192"/>
      <c r="AO27" s="192"/>
      <c r="AP27" s="192"/>
      <c r="CA27" s="207"/>
    </row>
    <row r="28" spans="1:79" ht="24.75" customHeight="1" x14ac:dyDescent="0.2">
      <c r="A28" s="209"/>
      <c r="B28" s="193"/>
      <c r="C28" s="688" t="s">
        <v>243</v>
      </c>
      <c r="D28" s="688"/>
      <c r="E28" s="688"/>
      <c r="F28" s="688"/>
      <c r="G28" s="688"/>
      <c r="H28" s="688"/>
      <c r="I28" s="688"/>
      <c r="J28" s="688"/>
      <c r="K28" s="688"/>
      <c r="L28" s="688"/>
      <c r="M28" s="688"/>
      <c r="N28" s="688"/>
      <c r="O28" s="688"/>
      <c r="P28" s="688"/>
      <c r="Q28" s="688"/>
      <c r="R28" s="688"/>
      <c r="S28" s="688"/>
      <c r="T28" s="688"/>
      <c r="U28" s="688"/>
      <c r="V28" s="688"/>
      <c r="W28" s="688"/>
      <c r="X28" s="688"/>
      <c r="Y28" s="688"/>
      <c r="Z28" s="688"/>
      <c r="AA28" s="688"/>
      <c r="AB28" s="688"/>
      <c r="AC28" s="688"/>
      <c r="AD28" s="193"/>
      <c r="AE28" s="209"/>
      <c r="AF28" s="208"/>
      <c r="AG28" s="690"/>
      <c r="AH28" s="192"/>
      <c r="AI28" s="192"/>
      <c r="AJ28" s="192"/>
      <c r="AK28" s="192"/>
      <c r="AL28" s="192"/>
      <c r="AM28" s="192"/>
      <c r="AN28" s="192"/>
      <c r="AO28" s="192"/>
      <c r="AP28" s="192"/>
      <c r="CA28" s="207"/>
    </row>
    <row r="29" spans="1:79" ht="24.75" customHeight="1" x14ac:dyDescent="0.2">
      <c r="A29" s="209"/>
      <c r="B29" s="193"/>
      <c r="C29" s="688" t="s">
        <v>242</v>
      </c>
      <c r="D29" s="688"/>
      <c r="E29" s="688"/>
      <c r="F29" s="688"/>
      <c r="G29" s="688"/>
      <c r="H29" s="688"/>
      <c r="I29" s="688"/>
      <c r="J29" s="688"/>
      <c r="K29" s="688"/>
      <c r="L29" s="688"/>
      <c r="M29" s="688"/>
      <c r="N29" s="688"/>
      <c r="O29" s="688"/>
      <c r="P29" s="688"/>
      <c r="Q29" s="688"/>
      <c r="R29" s="688"/>
      <c r="S29" s="688"/>
      <c r="T29" s="688"/>
      <c r="U29" s="688"/>
      <c r="V29" s="688"/>
      <c r="W29" s="688"/>
      <c r="X29" s="688"/>
      <c r="Y29" s="688"/>
      <c r="Z29" s="688"/>
      <c r="AA29" s="688"/>
      <c r="AB29" s="688"/>
      <c r="AC29" s="688"/>
      <c r="AD29" s="193"/>
      <c r="AE29" s="209"/>
      <c r="AF29" s="208"/>
      <c r="AG29" s="690"/>
      <c r="AH29" s="192"/>
      <c r="AI29" s="192"/>
      <c r="AJ29" s="192"/>
      <c r="AK29" s="192"/>
      <c r="AL29" s="192"/>
      <c r="AM29" s="192"/>
      <c r="AN29" s="192"/>
      <c r="AO29" s="192"/>
      <c r="AP29" s="192"/>
      <c r="CA29" s="207"/>
    </row>
    <row r="30" spans="1:79" ht="24.75" customHeight="1" x14ac:dyDescent="0.2">
      <c r="A30" s="209"/>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c r="AD30" s="193"/>
      <c r="AE30" s="209"/>
      <c r="AF30" s="208"/>
      <c r="AG30" s="690"/>
      <c r="AH30" s="192"/>
      <c r="AI30" s="192"/>
      <c r="AJ30" s="192"/>
      <c r="AK30" s="192"/>
      <c r="AL30" s="192"/>
      <c r="AM30" s="192"/>
      <c r="AN30" s="192"/>
      <c r="AO30" s="192"/>
      <c r="AP30" s="192"/>
      <c r="CA30" s="207"/>
    </row>
    <row r="31" spans="1:79" ht="21.75" customHeight="1" x14ac:dyDescent="0.2">
      <c r="A31" s="209"/>
      <c r="B31" s="193"/>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209"/>
      <c r="AF31" s="208"/>
      <c r="AG31" s="690"/>
      <c r="AH31" s="192"/>
      <c r="AI31" s="192"/>
      <c r="AJ31" s="192"/>
      <c r="AK31" s="192"/>
      <c r="AL31" s="192"/>
      <c r="AM31" s="192"/>
      <c r="AN31" s="192"/>
      <c r="AO31" s="192"/>
      <c r="AP31" s="192"/>
      <c r="CA31" s="207"/>
    </row>
    <row r="32" spans="1:79" s="202" customFormat="1" ht="17.25" customHeight="1" x14ac:dyDescent="0.2">
      <c r="A32" s="202" t="s">
        <v>241</v>
      </c>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5"/>
      <c r="AG32" s="690"/>
      <c r="AH32" s="204"/>
      <c r="AI32" s="204"/>
      <c r="AJ32" s="204"/>
      <c r="AK32" s="204"/>
      <c r="AL32" s="204"/>
      <c r="AM32" s="204"/>
      <c r="AN32" s="204"/>
      <c r="AO32" s="204"/>
      <c r="AP32" s="204"/>
      <c r="CA32" s="203"/>
    </row>
    <row r="33" spans="1:79" s="202" customFormat="1" ht="17.25" customHeight="1" x14ac:dyDescent="0.2">
      <c r="B33" s="202" t="s">
        <v>240</v>
      </c>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5"/>
      <c r="AG33" s="690"/>
      <c r="AH33" s="204"/>
      <c r="AI33" s="204"/>
      <c r="AJ33" s="204"/>
      <c r="AK33" s="204"/>
      <c r="AL33" s="204"/>
      <c r="AM33" s="204"/>
      <c r="AN33" s="204"/>
      <c r="AO33" s="204"/>
      <c r="AP33" s="204"/>
      <c r="CA33" s="203"/>
    </row>
    <row r="34" spans="1:79" s="202" customFormat="1" ht="17.25" customHeight="1" x14ac:dyDescent="0.2">
      <c r="A34" s="202" t="s">
        <v>239</v>
      </c>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5"/>
      <c r="AG34" s="690"/>
      <c r="AH34" s="204"/>
      <c r="AI34" s="204"/>
      <c r="AJ34" s="204"/>
      <c r="AK34" s="204"/>
      <c r="AL34" s="204"/>
      <c r="AM34" s="204"/>
      <c r="AN34" s="204"/>
      <c r="AO34" s="204"/>
      <c r="AP34" s="204"/>
      <c r="CA34" s="203"/>
    </row>
    <row r="35" spans="1:79" s="198" customFormat="1" ht="17.25" customHeight="1" x14ac:dyDescent="0.2">
      <c r="A35" s="202" t="s">
        <v>238</v>
      </c>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1"/>
      <c r="AG35" s="690"/>
      <c r="AH35" s="200"/>
      <c r="AI35" s="200"/>
      <c r="AJ35" s="200"/>
      <c r="AK35" s="200"/>
      <c r="AL35" s="200"/>
      <c r="AM35" s="200"/>
      <c r="AN35" s="200"/>
      <c r="AO35" s="200"/>
      <c r="AP35" s="200"/>
      <c r="CA35" s="199"/>
    </row>
    <row r="36" spans="1:79" ht="1.5" customHeight="1" x14ac:dyDescent="0.2">
      <c r="A36" s="197"/>
      <c r="B36" s="197"/>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6"/>
      <c r="AG36" s="690"/>
      <c r="AH36" s="192"/>
      <c r="AI36" s="192"/>
      <c r="AJ36" s="192"/>
      <c r="AK36" s="192"/>
      <c r="AL36" s="192"/>
      <c r="AM36" s="192"/>
      <c r="AN36" s="192"/>
      <c r="AO36" s="192"/>
      <c r="AP36" s="192"/>
    </row>
    <row r="37" spans="1:79" x14ac:dyDescent="0.2">
      <c r="A37" s="192" t="s">
        <v>237</v>
      </c>
      <c r="B37" s="192"/>
      <c r="C37" s="192"/>
      <c r="D37" s="192"/>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row>
    <row r="38" spans="1:79" s="193" customFormat="1" ht="13.5" customHeight="1" x14ac:dyDescent="0.2">
      <c r="A38" s="194"/>
      <c r="B38" s="194"/>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5" t="s">
        <v>49</v>
      </c>
      <c r="AI38" s="195" t="s">
        <v>236</v>
      </c>
      <c r="AJ38" s="195" t="s">
        <v>50</v>
      </c>
      <c r="AK38" s="195" t="s">
        <v>51</v>
      </c>
      <c r="AL38" s="195" t="s">
        <v>52</v>
      </c>
      <c r="AM38" s="195" t="s">
        <v>235</v>
      </c>
      <c r="AN38" s="195" t="s">
        <v>53</v>
      </c>
      <c r="AO38" s="194"/>
      <c r="AP38" s="194"/>
    </row>
    <row r="39" spans="1:79" s="193" customFormat="1" ht="74.25" customHeight="1" x14ac:dyDescent="0.2">
      <c r="A39" s="194"/>
      <c r="B39" s="194"/>
      <c r="C39" s="194"/>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5">
        <f>I23</f>
        <v>0</v>
      </c>
      <c r="AI39" s="195">
        <f>I24</f>
        <v>0</v>
      </c>
      <c r="AJ39" s="195">
        <f>I25</f>
        <v>0</v>
      </c>
      <c r="AK39" s="195">
        <f>I26</f>
        <v>0</v>
      </c>
      <c r="AL39" s="195">
        <f>I27</f>
        <v>0</v>
      </c>
      <c r="AM39" s="195">
        <f>I28</f>
        <v>0</v>
      </c>
      <c r="AN39" s="195">
        <f>I29</f>
        <v>0</v>
      </c>
      <c r="AO39" s="194"/>
      <c r="AP39" s="194"/>
    </row>
    <row r="40" spans="1:79" x14ac:dyDescent="0.2">
      <c r="A40" s="192"/>
      <c r="B40" s="192"/>
      <c r="C40" s="192"/>
      <c r="D40" s="192"/>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2"/>
      <c r="AF40" s="192"/>
      <c r="AG40" s="192"/>
      <c r="AH40" s="192"/>
      <c r="AI40" s="192"/>
      <c r="AJ40" s="192"/>
      <c r="AK40" s="192"/>
      <c r="AL40" s="192"/>
      <c r="AM40" s="192"/>
      <c r="AN40" s="192"/>
      <c r="AO40" s="192"/>
      <c r="AP40" s="192"/>
    </row>
    <row r="41" spans="1:79" x14ac:dyDescent="0.2">
      <c r="A41" s="192"/>
      <c r="B41" s="192"/>
      <c r="C41" s="192"/>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c r="AM41" s="192"/>
      <c r="AN41" s="192"/>
      <c r="AO41" s="192"/>
      <c r="AP41" s="192"/>
    </row>
    <row r="42" spans="1:79" x14ac:dyDescent="0.2">
      <c r="A42" s="192"/>
      <c r="B42" s="192"/>
      <c r="C42" s="192"/>
      <c r="D42" s="192"/>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92"/>
      <c r="AN42" s="192"/>
      <c r="AO42" s="192"/>
      <c r="AP42" s="192"/>
    </row>
    <row r="43" spans="1:79" x14ac:dyDescent="0.2">
      <c r="A43" s="192"/>
      <c r="B43" s="192"/>
      <c r="C43" s="192"/>
      <c r="D43" s="192"/>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92"/>
      <c r="AN43" s="192"/>
      <c r="AO43" s="192"/>
      <c r="AP43" s="192"/>
    </row>
    <row r="44" spans="1:79" x14ac:dyDescent="0.2">
      <c r="A44" s="192"/>
      <c r="B44" s="192"/>
      <c r="C44" s="192"/>
      <c r="D44" s="192"/>
      <c r="E44" s="192"/>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2"/>
      <c r="AL44" s="192"/>
      <c r="AM44" s="192"/>
      <c r="AN44" s="192"/>
      <c r="AO44" s="192"/>
      <c r="AP44" s="192"/>
    </row>
    <row r="45" spans="1:79" x14ac:dyDescent="0.2">
      <c r="A45" s="192"/>
      <c r="B45" s="192"/>
      <c r="C45" s="192"/>
      <c r="D45" s="192"/>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2"/>
      <c r="AN45" s="192"/>
      <c r="AO45" s="192"/>
      <c r="AP45" s="192"/>
    </row>
    <row r="46" spans="1:79" x14ac:dyDescent="0.2">
      <c r="A46" s="192"/>
      <c r="B46" s="192"/>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row>
    <row r="47" spans="1:79" x14ac:dyDescent="0.2">
      <c r="A47" s="192"/>
      <c r="B47" s="192"/>
      <c r="C47" s="192"/>
      <c r="D47" s="192"/>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192"/>
      <c r="AO47" s="192"/>
      <c r="AP47" s="192"/>
    </row>
    <row r="48" spans="1:79" x14ac:dyDescent="0.2">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row>
    <row r="49" spans="1:42" x14ac:dyDescent="0.2">
      <c r="A49" s="192"/>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row>
    <row r="50" spans="1:42" x14ac:dyDescent="0.2">
      <c r="A50" s="192"/>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c r="AO50" s="192"/>
      <c r="AP50" s="192"/>
    </row>
  </sheetData>
  <mergeCells count="21">
    <mergeCell ref="AG1:AG36"/>
    <mergeCell ref="W2:AE2"/>
    <mergeCell ref="B4:G4"/>
    <mergeCell ref="A12:AE12"/>
    <mergeCell ref="B16:AD17"/>
    <mergeCell ref="A20:AE20"/>
    <mergeCell ref="C23:H23"/>
    <mergeCell ref="I23:AC23"/>
    <mergeCell ref="C29:H29"/>
    <mergeCell ref="I29:AC29"/>
    <mergeCell ref="C25:H25"/>
    <mergeCell ref="I25:AC25"/>
    <mergeCell ref="C26:H26"/>
    <mergeCell ref="I26:AC26"/>
    <mergeCell ref="I27:AC27"/>
    <mergeCell ref="C27:H27"/>
    <mergeCell ref="C24:H24"/>
    <mergeCell ref="C22:AC22"/>
    <mergeCell ref="C28:H28"/>
    <mergeCell ref="I28:AC28"/>
    <mergeCell ref="I24:AC24"/>
  </mergeCells>
  <phoneticPr fontId="1"/>
  <conditionalFormatting sqref="AH39:AN39">
    <cfRule type="cellIs" dxfId="1" priority="1" stopIfTrue="1" operator="equal">
      <formula>0</formula>
    </cfRule>
  </conditionalFormatting>
  <pageMargins left="0.78700000000000003" right="0.78700000000000003" top="0.98399999999999999" bottom="0.98399999999999999" header="0.51200000000000001" footer="0.51200000000000001"/>
  <pageSetup paperSize="9" scale="98" orientation="portrait" r:id="rId1"/>
  <headerFooter alignWithMargins="0"/>
  <rowBreaks count="1" manualBreakCount="1">
    <brk id="35" max="16383" man="1"/>
  </rowBreaks>
  <colBreaks count="1" manualBreakCount="1">
    <brk id="3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x14ac:dyDescent="0.2"/>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1"/>
  <sheetViews>
    <sheetView view="pageBreakPreview" topLeftCell="A13" zoomScaleNormal="100" zoomScaleSheetLayoutView="100" workbookViewId="0">
      <selection activeCell="B18" sqref="B18"/>
    </sheetView>
  </sheetViews>
  <sheetFormatPr defaultColWidth="2.6328125" defaultRowHeight="13" x14ac:dyDescent="0.2"/>
  <cols>
    <col min="1" max="2" width="2.6328125" style="191" customWidth="1"/>
    <col min="3" max="31" width="2.90625" style="191" customWidth="1"/>
    <col min="32" max="32" width="8.984375E-2" style="191" customWidth="1"/>
    <col min="33" max="33" width="2.6328125" style="191" customWidth="1"/>
    <col min="34" max="41" width="10.6328125" style="191" customWidth="1"/>
    <col min="42" max="43" width="5.6328125" style="191" customWidth="1"/>
    <col min="44" max="44" width="35.08984375" style="191" customWidth="1"/>
    <col min="45" max="16384" width="2.6328125" style="191"/>
  </cols>
  <sheetData>
    <row r="1" spans="1:46" s="198" customFormat="1" ht="21" customHeight="1" x14ac:dyDescent="0.2">
      <c r="AE1" s="184" t="s">
        <v>48</v>
      </c>
      <c r="AF1" s="201"/>
      <c r="AG1" s="690" t="s">
        <v>252</v>
      </c>
      <c r="AH1" s="200"/>
      <c r="AI1" s="200"/>
      <c r="AJ1" s="200"/>
      <c r="AK1" s="200"/>
      <c r="AL1" s="200"/>
      <c r="AM1" s="200"/>
      <c r="AN1" s="200"/>
      <c r="AO1" s="200"/>
      <c r="AP1" s="200"/>
    </row>
    <row r="2" spans="1:46" s="198" customFormat="1" ht="21" customHeight="1" x14ac:dyDescent="0.2">
      <c r="W2" s="691" t="s">
        <v>444</v>
      </c>
      <c r="X2" s="691"/>
      <c r="Y2" s="691"/>
      <c r="Z2" s="691"/>
      <c r="AA2" s="691"/>
      <c r="AB2" s="691"/>
      <c r="AC2" s="691"/>
      <c r="AD2" s="691"/>
      <c r="AE2" s="691"/>
      <c r="AF2" s="201"/>
      <c r="AG2" s="690"/>
      <c r="AH2" s="200"/>
      <c r="AI2" s="200"/>
      <c r="AJ2" s="200"/>
      <c r="AK2" s="200"/>
      <c r="AL2" s="200"/>
      <c r="AM2" s="200"/>
      <c r="AN2" s="200"/>
      <c r="AO2" s="200"/>
      <c r="AP2" s="200"/>
    </row>
    <row r="3" spans="1:46" s="217" customFormat="1" ht="21.75" customHeight="1" x14ac:dyDescent="0.2">
      <c r="AF3" s="219"/>
      <c r="AG3" s="690"/>
      <c r="AH3" s="218"/>
      <c r="AI3" s="218"/>
      <c r="AJ3" s="218"/>
      <c r="AK3" s="218"/>
      <c r="AL3" s="218"/>
      <c r="AM3" s="218"/>
      <c r="AN3" s="218"/>
      <c r="AO3" s="218"/>
      <c r="AP3" s="218"/>
      <c r="AQ3" s="218"/>
      <c r="AR3" s="218"/>
      <c r="AS3" s="218"/>
      <c r="AT3" s="218"/>
    </row>
    <row r="4" spans="1:46" ht="21.75" customHeight="1" x14ac:dyDescent="0.2">
      <c r="F4" s="693" t="s">
        <v>356</v>
      </c>
      <c r="G4" s="693"/>
      <c r="H4" s="693"/>
      <c r="I4" s="693"/>
      <c r="J4" s="693"/>
      <c r="K4" s="693"/>
      <c r="L4" s="693"/>
      <c r="M4" s="693"/>
      <c r="N4" s="693"/>
      <c r="O4" s="693"/>
      <c r="P4" s="693"/>
      <c r="Q4" s="693"/>
      <c r="R4" s="693"/>
      <c r="S4" s="693"/>
      <c r="T4" s="693"/>
      <c r="U4" s="693"/>
      <c r="V4" s="693"/>
      <c r="W4" s="693"/>
      <c r="X4" s="693"/>
      <c r="Y4" s="693"/>
      <c r="AF4" s="208"/>
      <c r="AG4" s="690"/>
      <c r="AH4" s="192"/>
      <c r="AI4" s="192"/>
      <c r="AJ4" s="192"/>
      <c r="AK4" s="192"/>
      <c r="AL4" s="192"/>
      <c r="AM4" s="192"/>
      <c r="AN4" s="192"/>
      <c r="AO4" s="192"/>
      <c r="AP4" s="192"/>
      <c r="AQ4" s="192"/>
      <c r="AR4" s="192"/>
      <c r="AS4" s="192"/>
      <c r="AT4" s="192"/>
    </row>
    <row r="5" spans="1:46" ht="21.75" customHeight="1" thickBot="1" x14ac:dyDescent="0.25">
      <c r="F5" s="216"/>
      <c r="G5" s="216"/>
      <c r="H5" s="216"/>
      <c r="I5" s="216"/>
      <c r="J5" s="216"/>
      <c r="K5" s="216"/>
      <c r="L5" s="216"/>
      <c r="M5" s="216"/>
      <c r="N5" s="216"/>
      <c r="O5" s="216"/>
      <c r="P5" s="216"/>
      <c r="Q5" s="216"/>
      <c r="R5" s="216"/>
      <c r="S5" s="216"/>
      <c r="T5" s="216"/>
      <c r="U5" s="216"/>
      <c r="V5" s="216"/>
      <c r="W5" s="216"/>
      <c r="X5" s="216"/>
      <c r="Y5" s="216"/>
      <c r="AF5" s="208"/>
      <c r="AG5" s="690"/>
      <c r="AH5" s="192"/>
      <c r="AI5" s="192"/>
      <c r="AJ5" s="192"/>
      <c r="AK5" s="192"/>
      <c r="AL5" s="192"/>
      <c r="AM5" s="192"/>
      <c r="AN5" s="192"/>
      <c r="AO5" s="192"/>
      <c r="AP5" s="192"/>
      <c r="AQ5" s="192"/>
      <c r="AR5" s="192"/>
      <c r="AS5" s="192"/>
      <c r="AT5" s="192"/>
    </row>
    <row r="6" spans="1:46" ht="21.75" customHeight="1" x14ac:dyDescent="0.2">
      <c r="A6" s="736" t="s">
        <v>248</v>
      </c>
      <c r="B6" s="737"/>
      <c r="C6" s="737"/>
      <c r="D6" s="737"/>
      <c r="E6" s="737"/>
      <c r="F6" s="737"/>
      <c r="G6" s="742">
        <f>AH40</f>
        <v>0</v>
      </c>
      <c r="H6" s="743"/>
      <c r="I6" s="743"/>
      <c r="J6" s="743"/>
      <c r="K6" s="743"/>
      <c r="L6" s="743"/>
      <c r="M6" s="743"/>
      <c r="N6" s="743"/>
      <c r="O6" s="743"/>
      <c r="P6" s="743"/>
      <c r="Q6" s="743"/>
      <c r="R6" s="743"/>
      <c r="S6" s="743"/>
      <c r="T6" s="743"/>
      <c r="U6" s="743"/>
      <c r="V6" s="743"/>
      <c r="W6" s="743"/>
      <c r="X6" s="743"/>
      <c r="Y6" s="743"/>
      <c r="Z6" s="743"/>
      <c r="AA6" s="743"/>
      <c r="AB6" s="743"/>
      <c r="AC6" s="743"/>
      <c r="AD6" s="743"/>
      <c r="AE6" s="744"/>
      <c r="AF6" s="208"/>
      <c r="AG6" s="690"/>
      <c r="AH6" s="192"/>
      <c r="AI6" s="192"/>
      <c r="AJ6" s="192"/>
      <c r="AK6" s="192"/>
      <c r="AL6" s="192"/>
      <c r="AM6" s="192"/>
      <c r="AN6" s="192"/>
      <c r="AO6" s="192"/>
      <c r="AP6" s="192"/>
      <c r="AQ6" s="192"/>
      <c r="AR6" s="192"/>
      <c r="AS6" s="192"/>
      <c r="AT6" s="192"/>
    </row>
    <row r="7" spans="1:46" ht="21.75" customHeight="1" x14ac:dyDescent="0.2">
      <c r="A7" s="738" t="s">
        <v>246</v>
      </c>
      <c r="B7" s="739"/>
      <c r="C7" s="739"/>
      <c r="D7" s="739"/>
      <c r="E7" s="739"/>
      <c r="F7" s="739"/>
      <c r="G7" s="696">
        <f>AJ40</f>
        <v>0</v>
      </c>
      <c r="H7" s="696"/>
      <c r="I7" s="696"/>
      <c r="J7" s="696"/>
      <c r="K7" s="696"/>
      <c r="L7" s="696"/>
      <c r="M7" s="696"/>
      <c r="N7" s="696"/>
      <c r="O7" s="696"/>
      <c r="P7" s="696"/>
      <c r="Q7" s="696"/>
      <c r="R7" s="696"/>
      <c r="S7" s="696"/>
      <c r="T7" s="696"/>
      <c r="U7" s="696"/>
      <c r="V7" s="696"/>
      <c r="W7" s="696"/>
      <c r="X7" s="696"/>
      <c r="Y7" s="696"/>
      <c r="Z7" s="696"/>
      <c r="AA7" s="696"/>
      <c r="AB7" s="696"/>
      <c r="AC7" s="696"/>
      <c r="AD7" s="696"/>
      <c r="AE7" s="697"/>
      <c r="AF7" s="208"/>
      <c r="AG7" s="690"/>
      <c r="AH7" s="192"/>
      <c r="AI7" s="192"/>
      <c r="AJ7" s="192"/>
      <c r="AK7" s="192"/>
      <c r="AL7" s="192"/>
      <c r="AM7" s="192"/>
      <c r="AN7" s="192"/>
      <c r="AO7" s="192"/>
      <c r="AP7" s="192"/>
      <c r="AQ7" s="192"/>
      <c r="AR7" s="192"/>
      <c r="AS7" s="192"/>
      <c r="AT7" s="192"/>
    </row>
    <row r="8" spans="1:46" ht="21" customHeight="1" thickBot="1" x14ac:dyDescent="0.25">
      <c r="A8" s="740" t="s">
        <v>245</v>
      </c>
      <c r="B8" s="741"/>
      <c r="C8" s="741"/>
      <c r="D8" s="741"/>
      <c r="E8" s="741"/>
      <c r="F8" s="741"/>
      <c r="G8" s="698">
        <f>AK40</f>
        <v>0</v>
      </c>
      <c r="H8" s="698"/>
      <c r="I8" s="698"/>
      <c r="J8" s="698"/>
      <c r="K8" s="698"/>
      <c r="L8" s="698"/>
      <c r="M8" s="698"/>
      <c r="N8" s="698"/>
      <c r="O8" s="698"/>
      <c r="P8" s="698"/>
      <c r="Q8" s="698"/>
      <c r="R8" s="698"/>
      <c r="S8" s="698"/>
      <c r="T8" s="698"/>
      <c r="U8" s="698"/>
      <c r="V8" s="698"/>
      <c r="W8" s="698"/>
      <c r="X8" s="698"/>
      <c r="Y8" s="698"/>
      <c r="Z8" s="698"/>
      <c r="AA8" s="698"/>
      <c r="AB8" s="698"/>
      <c r="AC8" s="698"/>
      <c r="AD8" s="698"/>
      <c r="AE8" s="699"/>
      <c r="AF8" s="208"/>
      <c r="AG8" s="690"/>
      <c r="AH8" s="192"/>
      <c r="AI8" s="192"/>
      <c r="AJ8" s="192"/>
      <c r="AK8" s="192"/>
      <c r="AL8" s="192"/>
      <c r="AM8" s="192"/>
      <c r="AN8" s="192"/>
      <c r="AO8" s="192"/>
      <c r="AP8" s="192"/>
      <c r="AQ8" s="192"/>
      <c r="AR8" s="192"/>
      <c r="AS8" s="192"/>
      <c r="AT8" s="192"/>
    </row>
    <row r="9" spans="1:46" x14ac:dyDescent="0.2">
      <c r="A9" s="718" t="s">
        <v>259</v>
      </c>
      <c r="B9" s="719"/>
      <c r="C9" s="719"/>
      <c r="D9" s="719"/>
      <c r="E9" s="719"/>
      <c r="F9" s="720"/>
      <c r="G9" s="724" t="s">
        <v>357</v>
      </c>
      <c r="H9" s="725"/>
      <c r="I9" s="725"/>
      <c r="J9" s="725"/>
      <c r="K9" s="725"/>
      <c r="L9" s="725"/>
      <c r="M9" s="725"/>
      <c r="N9" s="725"/>
      <c r="O9" s="725"/>
      <c r="P9" s="725"/>
      <c r="Q9" s="725"/>
      <c r="R9" s="725"/>
      <c r="S9" s="725"/>
      <c r="T9" s="725"/>
      <c r="U9" s="725"/>
      <c r="V9" s="725"/>
      <c r="W9" s="725"/>
      <c r="X9" s="725"/>
      <c r="Y9" s="725"/>
      <c r="Z9" s="725"/>
      <c r="AA9" s="725"/>
      <c r="AB9" s="725"/>
      <c r="AC9" s="725"/>
      <c r="AD9" s="725"/>
      <c r="AE9" s="726"/>
      <c r="AF9" s="208"/>
      <c r="AG9" s="690"/>
      <c r="AH9" s="192"/>
      <c r="AI9" s="192"/>
      <c r="AJ9" s="192"/>
      <c r="AK9" s="192"/>
      <c r="AL9" s="192"/>
      <c r="AM9" s="192"/>
      <c r="AN9" s="192"/>
      <c r="AO9" s="192"/>
      <c r="AP9" s="192"/>
      <c r="AQ9" s="192"/>
      <c r="AR9" s="192"/>
      <c r="AS9" s="192"/>
      <c r="AT9" s="192"/>
    </row>
    <row r="10" spans="1:46" ht="22.5" customHeight="1" x14ac:dyDescent="0.2">
      <c r="A10" s="718"/>
      <c r="B10" s="719"/>
      <c r="C10" s="719"/>
      <c r="D10" s="719"/>
      <c r="E10" s="719"/>
      <c r="F10" s="720"/>
      <c r="G10" s="727"/>
      <c r="H10" s="728"/>
      <c r="I10" s="728"/>
      <c r="J10" s="728"/>
      <c r="K10" s="728"/>
      <c r="L10" s="728"/>
      <c r="M10" s="728"/>
      <c r="N10" s="728"/>
      <c r="O10" s="728"/>
      <c r="P10" s="728"/>
      <c r="Q10" s="728"/>
      <c r="R10" s="728"/>
      <c r="S10" s="728"/>
      <c r="T10" s="728"/>
      <c r="U10" s="728"/>
      <c r="V10" s="728"/>
      <c r="W10" s="728"/>
      <c r="X10" s="728"/>
      <c r="Y10" s="728"/>
      <c r="Z10" s="728"/>
      <c r="AA10" s="728"/>
      <c r="AB10" s="728"/>
      <c r="AC10" s="728"/>
      <c r="AD10" s="728"/>
      <c r="AE10" s="729"/>
      <c r="AF10" s="208"/>
      <c r="AG10" s="690"/>
      <c r="AH10" s="192"/>
      <c r="AI10" s="192"/>
      <c r="AJ10" s="192"/>
      <c r="AK10" s="192"/>
      <c r="AL10" s="192"/>
      <c r="AM10" s="192"/>
      <c r="AN10" s="192"/>
      <c r="AO10" s="192"/>
      <c r="AP10" s="192"/>
      <c r="AQ10" s="192"/>
      <c r="AR10" s="192"/>
      <c r="AS10" s="192"/>
      <c r="AT10" s="192"/>
    </row>
    <row r="11" spans="1:46" x14ac:dyDescent="0.2">
      <c r="A11" s="718"/>
      <c r="B11" s="719"/>
      <c r="C11" s="719"/>
      <c r="D11" s="719"/>
      <c r="E11" s="719"/>
      <c r="F11" s="720"/>
      <c r="G11" s="730" t="s">
        <v>258</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2"/>
      <c r="AF11" s="208"/>
      <c r="AG11" s="690"/>
      <c r="AH11" s="192"/>
      <c r="AI11" s="192"/>
      <c r="AJ11" s="192"/>
      <c r="AK11" s="192"/>
      <c r="AL11" s="192"/>
      <c r="AM11" s="192"/>
      <c r="AN11" s="192"/>
      <c r="AO11" s="192"/>
      <c r="AP11" s="192"/>
      <c r="AQ11" s="192"/>
      <c r="AR11" s="192"/>
      <c r="AS11" s="192"/>
      <c r="AT11" s="192"/>
    </row>
    <row r="12" spans="1:46" ht="22.5" customHeight="1" x14ac:dyDescent="0.2">
      <c r="A12" s="718"/>
      <c r="B12" s="719"/>
      <c r="C12" s="719"/>
      <c r="D12" s="719"/>
      <c r="E12" s="719"/>
      <c r="F12" s="720"/>
      <c r="G12" s="727"/>
      <c r="H12" s="728"/>
      <c r="I12" s="728"/>
      <c r="J12" s="728"/>
      <c r="K12" s="728"/>
      <c r="L12" s="728"/>
      <c r="M12" s="728"/>
      <c r="N12" s="728"/>
      <c r="O12" s="728"/>
      <c r="P12" s="728"/>
      <c r="Q12" s="728"/>
      <c r="R12" s="728"/>
      <c r="S12" s="728"/>
      <c r="T12" s="728"/>
      <c r="U12" s="728"/>
      <c r="V12" s="728"/>
      <c r="W12" s="728"/>
      <c r="X12" s="728"/>
      <c r="Y12" s="728"/>
      <c r="Z12" s="728"/>
      <c r="AA12" s="728"/>
      <c r="AB12" s="728"/>
      <c r="AC12" s="728"/>
      <c r="AD12" s="728"/>
      <c r="AE12" s="729"/>
      <c r="AF12" s="208"/>
      <c r="AG12" s="690"/>
      <c r="AH12" s="192"/>
      <c r="AI12" s="192"/>
      <c r="AJ12" s="192"/>
      <c r="AK12" s="192"/>
      <c r="AL12" s="192"/>
      <c r="AM12" s="192"/>
      <c r="AN12" s="192"/>
      <c r="AO12" s="192"/>
      <c r="AP12" s="192"/>
      <c r="AQ12" s="192"/>
      <c r="AR12" s="192"/>
      <c r="AS12" s="192"/>
      <c r="AT12" s="192"/>
    </row>
    <row r="13" spans="1:46" x14ac:dyDescent="0.2">
      <c r="A13" s="718"/>
      <c r="B13" s="719"/>
      <c r="C13" s="719"/>
      <c r="D13" s="719"/>
      <c r="E13" s="719"/>
      <c r="F13" s="720"/>
      <c r="G13" s="730" t="s">
        <v>257</v>
      </c>
      <c r="H13" s="731"/>
      <c r="I13" s="731"/>
      <c r="J13" s="731"/>
      <c r="K13" s="731"/>
      <c r="L13" s="731"/>
      <c r="M13" s="731"/>
      <c r="N13" s="731"/>
      <c r="O13" s="731"/>
      <c r="P13" s="731"/>
      <c r="Q13" s="731"/>
      <c r="R13" s="731"/>
      <c r="S13" s="731"/>
      <c r="T13" s="731"/>
      <c r="U13" s="731"/>
      <c r="V13" s="731"/>
      <c r="W13" s="731"/>
      <c r="X13" s="731"/>
      <c r="Y13" s="731"/>
      <c r="Z13" s="731"/>
      <c r="AA13" s="731"/>
      <c r="AB13" s="731"/>
      <c r="AC13" s="731"/>
      <c r="AD13" s="731"/>
      <c r="AE13" s="732"/>
      <c r="AF13" s="208"/>
      <c r="AG13" s="690"/>
      <c r="AH13" s="192"/>
      <c r="AI13" s="192"/>
      <c r="AJ13" s="192"/>
      <c r="AK13" s="192"/>
      <c r="AL13" s="192"/>
      <c r="AM13" s="192"/>
      <c r="AN13" s="192"/>
      <c r="AO13" s="192"/>
      <c r="AP13" s="192"/>
      <c r="AQ13" s="192"/>
      <c r="AR13" s="192"/>
      <c r="AS13" s="192"/>
      <c r="AT13" s="192"/>
    </row>
    <row r="14" spans="1:46" ht="22.5" customHeight="1" thickBot="1" x14ac:dyDescent="0.25">
      <c r="A14" s="721"/>
      <c r="B14" s="722"/>
      <c r="C14" s="722"/>
      <c r="D14" s="722"/>
      <c r="E14" s="722"/>
      <c r="F14" s="723"/>
      <c r="G14" s="733"/>
      <c r="H14" s="734"/>
      <c r="I14" s="734"/>
      <c r="J14" s="734"/>
      <c r="K14" s="734"/>
      <c r="L14" s="734"/>
      <c r="M14" s="734"/>
      <c r="N14" s="734"/>
      <c r="O14" s="734"/>
      <c r="P14" s="734"/>
      <c r="Q14" s="734"/>
      <c r="R14" s="734"/>
      <c r="S14" s="734"/>
      <c r="T14" s="734"/>
      <c r="U14" s="734"/>
      <c r="V14" s="734"/>
      <c r="W14" s="734"/>
      <c r="X14" s="734"/>
      <c r="Y14" s="734"/>
      <c r="Z14" s="734"/>
      <c r="AA14" s="734"/>
      <c r="AB14" s="734"/>
      <c r="AC14" s="734"/>
      <c r="AD14" s="734"/>
      <c r="AE14" s="735"/>
      <c r="AF14" s="208"/>
      <c r="AG14" s="690"/>
      <c r="AH14" s="192"/>
      <c r="AI14" s="192"/>
      <c r="AJ14" s="192"/>
      <c r="AK14" s="192"/>
      <c r="AL14" s="192"/>
      <c r="AM14" s="192"/>
      <c r="AN14" s="192"/>
      <c r="AO14" s="192"/>
      <c r="AP14" s="192"/>
      <c r="AQ14" s="192"/>
      <c r="AR14" s="192"/>
      <c r="AS14" s="192"/>
      <c r="AT14" s="192"/>
    </row>
    <row r="15" spans="1:46" ht="22.5" customHeight="1" x14ac:dyDescent="0.2">
      <c r="A15" s="700" t="s">
        <v>256</v>
      </c>
      <c r="B15" s="701"/>
      <c r="C15" s="701"/>
      <c r="D15" s="701"/>
      <c r="E15" s="701"/>
      <c r="F15" s="702"/>
      <c r="G15" s="709"/>
      <c r="H15" s="710"/>
      <c r="I15" s="710"/>
      <c r="J15" s="710"/>
      <c r="K15" s="710"/>
      <c r="L15" s="710"/>
      <c r="M15" s="710"/>
      <c r="N15" s="710"/>
      <c r="O15" s="710"/>
      <c r="P15" s="710"/>
      <c r="Q15" s="710"/>
      <c r="R15" s="710"/>
      <c r="S15" s="710"/>
      <c r="T15" s="710"/>
      <c r="U15" s="710"/>
      <c r="V15" s="710"/>
      <c r="W15" s="710"/>
      <c r="X15" s="710"/>
      <c r="Y15" s="710"/>
      <c r="Z15" s="710"/>
      <c r="AA15" s="710"/>
      <c r="AB15" s="710"/>
      <c r="AC15" s="710"/>
      <c r="AD15" s="710"/>
      <c r="AE15" s="711"/>
      <c r="AF15" s="208"/>
      <c r="AG15" s="690"/>
      <c r="AH15" s="192"/>
      <c r="AI15" s="192"/>
      <c r="AJ15" s="192"/>
      <c r="AK15" s="192"/>
      <c r="AL15" s="192"/>
      <c r="AM15" s="192"/>
      <c r="AN15" s="192"/>
      <c r="AO15" s="192"/>
      <c r="AP15" s="192"/>
      <c r="AQ15" s="192"/>
      <c r="AR15" s="192"/>
      <c r="AS15" s="192"/>
      <c r="AT15" s="192"/>
    </row>
    <row r="16" spans="1:46" ht="22.5" customHeight="1" x14ac:dyDescent="0.2">
      <c r="A16" s="703"/>
      <c r="B16" s="704"/>
      <c r="C16" s="704"/>
      <c r="D16" s="704"/>
      <c r="E16" s="704"/>
      <c r="F16" s="705"/>
      <c r="G16" s="712"/>
      <c r="H16" s="713"/>
      <c r="I16" s="713"/>
      <c r="J16" s="713"/>
      <c r="K16" s="713"/>
      <c r="L16" s="713"/>
      <c r="M16" s="713"/>
      <c r="N16" s="713"/>
      <c r="O16" s="713"/>
      <c r="P16" s="713"/>
      <c r="Q16" s="713"/>
      <c r="R16" s="713"/>
      <c r="S16" s="713"/>
      <c r="T16" s="713"/>
      <c r="U16" s="713"/>
      <c r="V16" s="713"/>
      <c r="W16" s="713"/>
      <c r="X16" s="713"/>
      <c r="Y16" s="713"/>
      <c r="Z16" s="713"/>
      <c r="AA16" s="713"/>
      <c r="AB16" s="713"/>
      <c r="AC16" s="713"/>
      <c r="AD16" s="713"/>
      <c r="AE16" s="714"/>
      <c r="AF16" s="208"/>
      <c r="AG16" s="690"/>
      <c r="AH16" s="192"/>
      <c r="AI16" s="192"/>
      <c r="AJ16" s="192"/>
      <c r="AK16" s="192"/>
      <c r="AL16" s="192"/>
      <c r="AM16" s="192"/>
      <c r="AN16" s="192"/>
      <c r="AO16" s="192"/>
      <c r="AP16" s="192"/>
      <c r="AQ16" s="192"/>
      <c r="AR16" s="192"/>
      <c r="AS16" s="192"/>
      <c r="AT16" s="192"/>
    </row>
    <row r="17" spans="1:46" ht="22.5" customHeight="1" x14ac:dyDescent="0.2">
      <c r="A17" s="703"/>
      <c r="B17" s="704"/>
      <c r="C17" s="704"/>
      <c r="D17" s="704"/>
      <c r="E17" s="704"/>
      <c r="F17" s="705"/>
      <c r="G17" s="712"/>
      <c r="H17" s="713"/>
      <c r="I17" s="713"/>
      <c r="J17" s="713"/>
      <c r="K17" s="713"/>
      <c r="L17" s="713"/>
      <c r="M17" s="713"/>
      <c r="N17" s="713"/>
      <c r="O17" s="713"/>
      <c r="P17" s="713"/>
      <c r="Q17" s="713"/>
      <c r="R17" s="713"/>
      <c r="S17" s="713"/>
      <c r="T17" s="713"/>
      <c r="U17" s="713"/>
      <c r="V17" s="713"/>
      <c r="W17" s="713"/>
      <c r="X17" s="713"/>
      <c r="Y17" s="713"/>
      <c r="Z17" s="713"/>
      <c r="AA17" s="713"/>
      <c r="AB17" s="713"/>
      <c r="AC17" s="713"/>
      <c r="AD17" s="713"/>
      <c r="AE17" s="714"/>
      <c r="AF17" s="208"/>
      <c r="AG17" s="690"/>
      <c r="AH17" s="192"/>
      <c r="AI17" s="192"/>
      <c r="AJ17" s="192"/>
      <c r="AK17" s="192"/>
      <c r="AL17" s="192"/>
      <c r="AM17" s="192"/>
      <c r="AN17" s="192"/>
      <c r="AO17" s="192"/>
      <c r="AP17" s="192"/>
      <c r="AQ17" s="192"/>
      <c r="AR17" s="192"/>
      <c r="AS17" s="192"/>
      <c r="AT17" s="192"/>
    </row>
    <row r="18" spans="1:46" ht="22.5" customHeight="1" x14ac:dyDescent="0.2">
      <c r="A18" s="703"/>
      <c r="B18" s="704"/>
      <c r="C18" s="704"/>
      <c r="D18" s="704"/>
      <c r="E18" s="704"/>
      <c r="F18" s="705"/>
      <c r="G18" s="712"/>
      <c r="H18" s="713"/>
      <c r="I18" s="713"/>
      <c r="J18" s="713"/>
      <c r="K18" s="713"/>
      <c r="L18" s="713"/>
      <c r="M18" s="713"/>
      <c r="N18" s="713"/>
      <c r="O18" s="713"/>
      <c r="P18" s="713"/>
      <c r="Q18" s="713"/>
      <c r="R18" s="713"/>
      <c r="S18" s="713"/>
      <c r="T18" s="713"/>
      <c r="U18" s="713"/>
      <c r="V18" s="713"/>
      <c r="W18" s="713"/>
      <c r="X18" s="713"/>
      <c r="Y18" s="713"/>
      <c r="Z18" s="713"/>
      <c r="AA18" s="713"/>
      <c r="AB18" s="713"/>
      <c r="AC18" s="713"/>
      <c r="AD18" s="713"/>
      <c r="AE18" s="714"/>
      <c r="AF18" s="208"/>
      <c r="AG18" s="690"/>
      <c r="AH18" s="192"/>
      <c r="AI18" s="192"/>
      <c r="AJ18" s="192"/>
      <c r="AK18" s="192"/>
      <c r="AL18" s="192"/>
      <c r="AM18" s="192"/>
      <c r="AN18" s="192"/>
      <c r="AO18" s="192"/>
      <c r="AP18" s="192"/>
      <c r="AQ18" s="192"/>
      <c r="AR18" s="192"/>
      <c r="AS18" s="192"/>
      <c r="AT18" s="192"/>
    </row>
    <row r="19" spans="1:46" ht="22.5" customHeight="1" x14ac:dyDescent="0.2">
      <c r="A19" s="703"/>
      <c r="B19" s="704"/>
      <c r="C19" s="704"/>
      <c r="D19" s="704"/>
      <c r="E19" s="704"/>
      <c r="F19" s="705"/>
      <c r="G19" s="712"/>
      <c r="H19" s="713"/>
      <c r="I19" s="713"/>
      <c r="J19" s="713"/>
      <c r="K19" s="713"/>
      <c r="L19" s="713"/>
      <c r="M19" s="713"/>
      <c r="N19" s="713"/>
      <c r="O19" s="713"/>
      <c r="P19" s="713"/>
      <c r="Q19" s="713"/>
      <c r="R19" s="713"/>
      <c r="S19" s="713"/>
      <c r="T19" s="713"/>
      <c r="U19" s="713"/>
      <c r="V19" s="713"/>
      <c r="W19" s="713"/>
      <c r="X19" s="713"/>
      <c r="Y19" s="713"/>
      <c r="Z19" s="713"/>
      <c r="AA19" s="713"/>
      <c r="AB19" s="713"/>
      <c r="AC19" s="713"/>
      <c r="AD19" s="713"/>
      <c r="AE19" s="714"/>
      <c r="AF19" s="208"/>
      <c r="AG19" s="690"/>
      <c r="AH19" s="192"/>
      <c r="AI19" s="192"/>
      <c r="AJ19" s="192"/>
      <c r="AK19" s="192"/>
      <c r="AL19" s="192"/>
      <c r="AM19" s="192"/>
      <c r="AN19" s="192"/>
      <c r="AO19" s="192"/>
      <c r="AP19" s="192"/>
      <c r="AQ19" s="192"/>
      <c r="AR19" s="192"/>
      <c r="AS19" s="192"/>
      <c r="AT19" s="192"/>
    </row>
    <row r="20" spans="1:46" ht="22.5" customHeight="1" x14ac:dyDescent="0.2">
      <c r="A20" s="703"/>
      <c r="B20" s="704"/>
      <c r="C20" s="704"/>
      <c r="D20" s="704"/>
      <c r="E20" s="704"/>
      <c r="F20" s="705"/>
      <c r="G20" s="712"/>
      <c r="H20" s="713"/>
      <c r="I20" s="713"/>
      <c r="J20" s="713"/>
      <c r="K20" s="713"/>
      <c r="L20" s="713"/>
      <c r="M20" s="713"/>
      <c r="N20" s="713"/>
      <c r="O20" s="713"/>
      <c r="P20" s="713"/>
      <c r="Q20" s="713"/>
      <c r="R20" s="713"/>
      <c r="S20" s="713"/>
      <c r="T20" s="713"/>
      <c r="U20" s="713"/>
      <c r="V20" s="713"/>
      <c r="W20" s="713"/>
      <c r="X20" s="713"/>
      <c r="Y20" s="713"/>
      <c r="Z20" s="713"/>
      <c r="AA20" s="713"/>
      <c r="AB20" s="713"/>
      <c r="AC20" s="713"/>
      <c r="AD20" s="713"/>
      <c r="AE20" s="714"/>
      <c r="AF20" s="208"/>
      <c r="AG20" s="690"/>
      <c r="AH20" s="192"/>
      <c r="AI20" s="194"/>
      <c r="AJ20" s="192"/>
      <c r="AK20" s="192"/>
      <c r="AL20" s="192"/>
      <c r="AM20" s="192"/>
      <c r="AN20" s="192"/>
      <c r="AO20" s="192"/>
      <c r="AP20" s="192"/>
      <c r="AQ20" s="192"/>
      <c r="AR20" s="192"/>
      <c r="AS20" s="192"/>
      <c r="AT20" s="192"/>
    </row>
    <row r="21" spans="1:46" ht="22.5" customHeight="1" x14ac:dyDescent="0.2">
      <c r="A21" s="703"/>
      <c r="B21" s="704"/>
      <c r="C21" s="704"/>
      <c r="D21" s="704"/>
      <c r="E21" s="704"/>
      <c r="F21" s="705"/>
      <c r="G21" s="712"/>
      <c r="H21" s="713"/>
      <c r="I21" s="713"/>
      <c r="J21" s="713"/>
      <c r="K21" s="713"/>
      <c r="L21" s="713"/>
      <c r="M21" s="713"/>
      <c r="N21" s="713"/>
      <c r="O21" s="713"/>
      <c r="P21" s="713"/>
      <c r="Q21" s="713"/>
      <c r="R21" s="713"/>
      <c r="S21" s="713"/>
      <c r="T21" s="713"/>
      <c r="U21" s="713"/>
      <c r="V21" s="713"/>
      <c r="W21" s="713"/>
      <c r="X21" s="713"/>
      <c r="Y21" s="713"/>
      <c r="Z21" s="713"/>
      <c r="AA21" s="713"/>
      <c r="AB21" s="713"/>
      <c r="AC21" s="713"/>
      <c r="AD21" s="713"/>
      <c r="AE21" s="714"/>
      <c r="AF21" s="208"/>
      <c r="AG21" s="690"/>
      <c r="AH21" s="192"/>
      <c r="AI21" s="192"/>
      <c r="AJ21" s="192"/>
      <c r="AK21" s="192"/>
      <c r="AL21" s="192"/>
      <c r="AM21" s="192"/>
      <c r="AN21" s="192"/>
      <c r="AO21" s="192"/>
      <c r="AP21" s="192"/>
      <c r="AQ21" s="192"/>
      <c r="AR21" s="192"/>
      <c r="AS21" s="192"/>
      <c r="AT21" s="192"/>
    </row>
    <row r="22" spans="1:46" ht="22.5" customHeight="1" x14ac:dyDescent="0.2">
      <c r="A22" s="703"/>
      <c r="B22" s="704"/>
      <c r="C22" s="704"/>
      <c r="D22" s="704"/>
      <c r="E22" s="704"/>
      <c r="F22" s="705"/>
      <c r="G22" s="712"/>
      <c r="H22" s="713"/>
      <c r="I22" s="713"/>
      <c r="J22" s="713"/>
      <c r="K22" s="713"/>
      <c r="L22" s="713"/>
      <c r="M22" s="713"/>
      <c r="N22" s="713"/>
      <c r="O22" s="713"/>
      <c r="P22" s="713"/>
      <c r="Q22" s="713"/>
      <c r="R22" s="713"/>
      <c r="S22" s="713"/>
      <c r="T22" s="713"/>
      <c r="U22" s="713"/>
      <c r="V22" s="713"/>
      <c r="W22" s="713"/>
      <c r="X22" s="713"/>
      <c r="Y22" s="713"/>
      <c r="Z22" s="713"/>
      <c r="AA22" s="713"/>
      <c r="AB22" s="713"/>
      <c r="AC22" s="713"/>
      <c r="AD22" s="713"/>
      <c r="AE22" s="714"/>
      <c r="AF22" s="208"/>
      <c r="AG22" s="690"/>
      <c r="AH22" s="192"/>
      <c r="AI22" s="192"/>
      <c r="AJ22" s="192"/>
      <c r="AK22" s="192"/>
      <c r="AL22" s="192"/>
      <c r="AM22" s="192"/>
      <c r="AN22" s="192"/>
      <c r="AO22" s="192"/>
      <c r="AP22" s="192"/>
      <c r="AQ22" s="192"/>
      <c r="AR22" s="192"/>
      <c r="AS22" s="192"/>
      <c r="AT22" s="192"/>
    </row>
    <row r="23" spans="1:46" ht="22.5" customHeight="1" x14ac:dyDescent="0.2">
      <c r="A23" s="703"/>
      <c r="B23" s="704"/>
      <c r="C23" s="704"/>
      <c r="D23" s="704"/>
      <c r="E23" s="704"/>
      <c r="F23" s="705"/>
      <c r="G23" s="712"/>
      <c r="H23" s="713"/>
      <c r="I23" s="713"/>
      <c r="J23" s="713"/>
      <c r="K23" s="713"/>
      <c r="L23" s="713"/>
      <c r="M23" s="713"/>
      <c r="N23" s="713"/>
      <c r="O23" s="713"/>
      <c r="P23" s="713"/>
      <c r="Q23" s="713"/>
      <c r="R23" s="713"/>
      <c r="S23" s="713"/>
      <c r="T23" s="713"/>
      <c r="U23" s="713"/>
      <c r="V23" s="713"/>
      <c r="W23" s="713"/>
      <c r="X23" s="713"/>
      <c r="Y23" s="713"/>
      <c r="Z23" s="713"/>
      <c r="AA23" s="713"/>
      <c r="AB23" s="713"/>
      <c r="AC23" s="713"/>
      <c r="AD23" s="713"/>
      <c r="AE23" s="714"/>
      <c r="AF23" s="208"/>
      <c r="AG23" s="690"/>
      <c r="AH23" s="192"/>
      <c r="AI23" s="192"/>
      <c r="AJ23" s="192"/>
      <c r="AK23" s="192"/>
      <c r="AL23" s="192"/>
      <c r="AM23" s="192"/>
      <c r="AN23" s="192"/>
      <c r="AO23" s="192"/>
      <c r="AP23" s="192"/>
      <c r="AQ23" s="192"/>
      <c r="AR23" s="192"/>
      <c r="AS23" s="192"/>
      <c r="AT23" s="192"/>
    </row>
    <row r="24" spans="1:46" ht="22.5" customHeight="1" x14ac:dyDescent="0.2">
      <c r="A24" s="703"/>
      <c r="B24" s="704"/>
      <c r="C24" s="704"/>
      <c r="D24" s="704"/>
      <c r="E24" s="704"/>
      <c r="F24" s="705"/>
      <c r="G24" s="712"/>
      <c r="H24" s="713"/>
      <c r="I24" s="713"/>
      <c r="J24" s="713"/>
      <c r="K24" s="713"/>
      <c r="L24" s="713"/>
      <c r="M24" s="713"/>
      <c r="N24" s="713"/>
      <c r="O24" s="713"/>
      <c r="P24" s="713"/>
      <c r="Q24" s="713"/>
      <c r="R24" s="713"/>
      <c r="S24" s="713"/>
      <c r="T24" s="713"/>
      <c r="U24" s="713"/>
      <c r="V24" s="713"/>
      <c r="W24" s="713"/>
      <c r="X24" s="713"/>
      <c r="Y24" s="713"/>
      <c r="Z24" s="713"/>
      <c r="AA24" s="713"/>
      <c r="AB24" s="713"/>
      <c r="AC24" s="713"/>
      <c r="AD24" s="713"/>
      <c r="AE24" s="714"/>
      <c r="AF24" s="208"/>
      <c r="AG24" s="690"/>
      <c r="AH24" s="192"/>
      <c r="AI24" s="192"/>
      <c r="AJ24" s="192"/>
      <c r="AK24" s="192"/>
      <c r="AL24" s="192"/>
      <c r="AM24" s="192"/>
      <c r="AN24" s="192"/>
      <c r="AO24" s="192"/>
      <c r="AP24" s="192"/>
      <c r="AQ24" s="192"/>
      <c r="AR24" s="192"/>
      <c r="AS24" s="192"/>
      <c r="AT24" s="192"/>
    </row>
    <row r="25" spans="1:46" ht="22.5" customHeight="1" x14ac:dyDescent="0.2">
      <c r="A25" s="703"/>
      <c r="B25" s="704"/>
      <c r="C25" s="704"/>
      <c r="D25" s="704"/>
      <c r="E25" s="704"/>
      <c r="F25" s="705"/>
      <c r="G25" s="712"/>
      <c r="H25" s="713"/>
      <c r="I25" s="713"/>
      <c r="J25" s="713"/>
      <c r="K25" s="713"/>
      <c r="L25" s="713"/>
      <c r="M25" s="713"/>
      <c r="N25" s="713"/>
      <c r="O25" s="713"/>
      <c r="P25" s="713"/>
      <c r="Q25" s="713"/>
      <c r="R25" s="713"/>
      <c r="S25" s="713"/>
      <c r="T25" s="713"/>
      <c r="U25" s="713"/>
      <c r="V25" s="713"/>
      <c r="W25" s="713"/>
      <c r="X25" s="713"/>
      <c r="Y25" s="713"/>
      <c r="Z25" s="713"/>
      <c r="AA25" s="713"/>
      <c r="AB25" s="713"/>
      <c r="AC25" s="713"/>
      <c r="AD25" s="713"/>
      <c r="AE25" s="714"/>
      <c r="AF25" s="208"/>
      <c r="AG25" s="690"/>
      <c r="AH25" s="192"/>
      <c r="AI25" s="192"/>
      <c r="AJ25" s="192"/>
      <c r="AK25" s="192"/>
      <c r="AL25" s="192"/>
      <c r="AM25" s="192"/>
      <c r="AN25" s="192"/>
      <c r="AO25" s="192"/>
      <c r="AP25" s="192"/>
      <c r="AQ25" s="192"/>
      <c r="AR25" s="192"/>
      <c r="AS25" s="192"/>
      <c r="AT25" s="192"/>
    </row>
    <row r="26" spans="1:46" ht="22.5" customHeight="1" x14ac:dyDescent="0.2">
      <c r="A26" s="703"/>
      <c r="B26" s="704"/>
      <c r="C26" s="704"/>
      <c r="D26" s="704"/>
      <c r="E26" s="704"/>
      <c r="F26" s="705"/>
      <c r="G26" s="712"/>
      <c r="H26" s="713"/>
      <c r="I26" s="713"/>
      <c r="J26" s="713"/>
      <c r="K26" s="713"/>
      <c r="L26" s="713"/>
      <c r="M26" s="713"/>
      <c r="N26" s="713"/>
      <c r="O26" s="713"/>
      <c r="P26" s="713"/>
      <c r="Q26" s="713"/>
      <c r="R26" s="713"/>
      <c r="S26" s="713"/>
      <c r="T26" s="713"/>
      <c r="U26" s="713"/>
      <c r="V26" s="713"/>
      <c r="W26" s="713"/>
      <c r="X26" s="713"/>
      <c r="Y26" s="713"/>
      <c r="Z26" s="713"/>
      <c r="AA26" s="713"/>
      <c r="AB26" s="713"/>
      <c r="AC26" s="713"/>
      <c r="AD26" s="713"/>
      <c r="AE26" s="714"/>
      <c r="AF26" s="208"/>
      <c r="AG26" s="690"/>
      <c r="AH26" s="192"/>
      <c r="AI26" s="192"/>
      <c r="AJ26" s="192"/>
      <c r="AK26" s="192"/>
      <c r="AL26" s="192"/>
      <c r="AM26" s="192"/>
      <c r="AN26" s="192"/>
      <c r="AO26" s="192"/>
      <c r="AP26" s="192"/>
      <c r="AQ26" s="192"/>
      <c r="AR26" s="192"/>
      <c r="AS26" s="192"/>
      <c r="AT26" s="192"/>
    </row>
    <row r="27" spans="1:46" ht="22.5" customHeight="1" x14ac:dyDescent="0.2">
      <c r="A27" s="703"/>
      <c r="B27" s="704"/>
      <c r="C27" s="704"/>
      <c r="D27" s="704"/>
      <c r="E27" s="704"/>
      <c r="F27" s="705"/>
      <c r="G27" s="712"/>
      <c r="H27" s="713"/>
      <c r="I27" s="713"/>
      <c r="J27" s="713"/>
      <c r="K27" s="713"/>
      <c r="L27" s="713"/>
      <c r="M27" s="713"/>
      <c r="N27" s="713"/>
      <c r="O27" s="713"/>
      <c r="P27" s="713"/>
      <c r="Q27" s="713"/>
      <c r="R27" s="713"/>
      <c r="S27" s="713"/>
      <c r="T27" s="713"/>
      <c r="U27" s="713"/>
      <c r="V27" s="713"/>
      <c r="W27" s="713"/>
      <c r="X27" s="713"/>
      <c r="Y27" s="713"/>
      <c r="Z27" s="713"/>
      <c r="AA27" s="713"/>
      <c r="AB27" s="713"/>
      <c r="AC27" s="713"/>
      <c r="AD27" s="713"/>
      <c r="AE27" s="714"/>
      <c r="AF27" s="208"/>
      <c r="AG27" s="690"/>
      <c r="AH27" s="192"/>
      <c r="AI27" s="192"/>
      <c r="AJ27" s="192"/>
      <c r="AK27" s="192"/>
      <c r="AL27" s="192"/>
      <c r="AM27" s="192"/>
      <c r="AN27" s="192"/>
      <c r="AO27" s="192"/>
      <c r="AP27" s="192"/>
      <c r="AQ27" s="192"/>
      <c r="AR27" s="192"/>
      <c r="AS27" s="192"/>
      <c r="AT27" s="192"/>
    </row>
    <row r="28" spans="1:46" ht="22.5" customHeight="1" x14ac:dyDescent="0.2">
      <c r="A28" s="703"/>
      <c r="B28" s="704"/>
      <c r="C28" s="704"/>
      <c r="D28" s="704"/>
      <c r="E28" s="704"/>
      <c r="F28" s="705"/>
      <c r="G28" s="712"/>
      <c r="H28" s="713"/>
      <c r="I28" s="713"/>
      <c r="J28" s="713"/>
      <c r="K28" s="713"/>
      <c r="L28" s="713"/>
      <c r="M28" s="713"/>
      <c r="N28" s="713"/>
      <c r="O28" s="713"/>
      <c r="P28" s="713"/>
      <c r="Q28" s="713"/>
      <c r="R28" s="713"/>
      <c r="S28" s="713"/>
      <c r="T28" s="713"/>
      <c r="U28" s="713"/>
      <c r="V28" s="713"/>
      <c r="W28" s="713"/>
      <c r="X28" s="713"/>
      <c r="Y28" s="713"/>
      <c r="Z28" s="713"/>
      <c r="AA28" s="713"/>
      <c r="AB28" s="713"/>
      <c r="AC28" s="713"/>
      <c r="AD28" s="713"/>
      <c r="AE28" s="714"/>
      <c r="AF28" s="208"/>
      <c r="AG28" s="690"/>
      <c r="AH28" s="192"/>
      <c r="AI28" s="192"/>
      <c r="AJ28" s="192"/>
      <c r="AK28" s="192"/>
      <c r="AL28" s="192"/>
      <c r="AM28" s="192"/>
      <c r="AN28" s="192"/>
      <c r="AO28" s="192"/>
      <c r="AP28" s="192"/>
      <c r="AQ28" s="192"/>
      <c r="AR28" s="192"/>
      <c r="AS28" s="192"/>
      <c r="AT28" s="192"/>
    </row>
    <row r="29" spans="1:46" ht="22.5" customHeight="1" x14ac:dyDescent="0.2">
      <c r="A29" s="703"/>
      <c r="B29" s="704"/>
      <c r="C29" s="704"/>
      <c r="D29" s="704"/>
      <c r="E29" s="704"/>
      <c r="F29" s="705"/>
      <c r="G29" s="712"/>
      <c r="H29" s="713"/>
      <c r="I29" s="713"/>
      <c r="J29" s="713"/>
      <c r="K29" s="713"/>
      <c r="L29" s="713"/>
      <c r="M29" s="713"/>
      <c r="N29" s="713"/>
      <c r="O29" s="713"/>
      <c r="P29" s="713"/>
      <c r="Q29" s="713"/>
      <c r="R29" s="713"/>
      <c r="S29" s="713"/>
      <c r="T29" s="713"/>
      <c r="U29" s="713"/>
      <c r="V29" s="713"/>
      <c r="W29" s="713"/>
      <c r="X29" s="713"/>
      <c r="Y29" s="713"/>
      <c r="Z29" s="713"/>
      <c r="AA29" s="713"/>
      <c r="AB29" s="713"/>
      <c r="AC29" s="713"/>
      <c r="AD29" s="713"/>
      <c r="AE29" s="714"/>
      <c r="AF29" s="208"/>
      <c r="AG29" s="690"/>
      <c r="AH29" s="192"/>
      <c r="AI29" s="192"/>
      <c r="AJ29" s="192"/>
      <c r="AK29" s="192"/>
      <c r="AL29" s="192"/>
      <c r="AM29" s="192"/>
      <c r="AN29" s="192"/>
      <c r="AO29" s="192"/>
      <c r="AP29" s="192"/>
      <c r="AQ29" s="192"/>
      <c r="AR29" s="192"/>
      <c r="AS29" s="192"/>
      <c r="AT29" s="192"/>
    </row>
    <row r="30" spans="1:46" ht="22.5" customHeight="1" x14ac:dyDescent="0.2">
      <c r="A30" s="703"/>
      <c r="B30" s="704"/>
      <c r="C30" s="704"/>
      <c r="D30" s="704"/>
      <c r="E30" s="704"/>
      <c r="F30" s="705"/>
      <c r="G30" s="712"/>
      <c r="H30" s="713"/>
      <c r="I30" s="713"/>
      <c r="J30" s="713"/>
      <c r="K30" s="713"/>
      <c r="L30" s="713"/>
      <c r="M30" s="713"/>
      <c r="N30" s="713"/>
      <c r="O30" s="713"/>
      <c r="P30" s="713"/>
      <c r="Q30" s="713"/>
      <c r="R30" s="713"/>
      <c r="S30" s="713"/>
      <c r="T30" s="713"/>
      <c r="U30" s="713"/>
      <c r="V30" s="713"/>
      <c r="W30" s="713"/>
      <c r="X30" s="713"/>
      <c r="Y30" s="713"/>
      <c r="Z30" s="713"/>
      <c r="AA30" s="713"/>
      <c r="AB30" s="713"/>
      <c r="AC30" s="713"/>
      <c r="AD30" s="713"/>
      <c r="AE30" s="714"/>
      <c r="AF30" s="208"/>
      <c r="AG30" s="690"/>
      <c r="AH30" s="192"/>
      <c r="AI30" s="192"/>
      <c r="AJ30" s="192"/>
      <c r="AK30" s="192"/>
      <c r="AL30" s="192"/>
      <c r="AM30" s="192"/>
      <c r="AN30" s="192"/>
      <c r="AO30" s="192"/>
      <c r="AP30" s="192"/>
      <c r="AQ30" s="192"/>
      <c r="AR30" s="192"/>
      <c r="AS30" s="192"/>
      <c r="AT30" s="192"/>
    </row>
    <row r="31" spans="1:46" ht="22.5" customHeight="1" thickBot="1" x14ac:dyDescent="0.25">
      <c r="A31" s="706"/>
      <c r="B31" s="707"/>
      <c r="C31" s="707"/>
      <c r="D31" s="707"/>
      <c r="E31" s="707"/>
      <c r="F31" s="708"/>
      <c r="G31" s="715"/>
      <c r="H31" s="716"/>
      <c r="I31" s="716"/>
      <c r="J31" s="716"/>
      <c r="K31" s="716"/>
      <c r="L31" s="716"/>
      <c r="M31" s="716"/>
      <c r="N31" s="716"/>
      <c r="O31" s="716"/>
      <c r="P31" s="716"/>
      <c r="Q31" s="716"/>
      <c r="R31" s="716"/>
      <c r="S31" s="716"/>
      <c r="T31" s="716"/>
      <c r="U31" s="716"/>
      <c r="V31" s="716"/>
      <c r="W31" s="716"/>
      <c r="X31" s="716"/>
      <c r="Y31" s="716"/>
      <c r="Z31" s="716"/>
      <c r="AA31" s="716"/>
      <c r="AB31" s="716"/>
      <c r="AC31" s="716"/>
      <c r="AD31" s="716"/>
      <c r="AE31" s="717"/>
      <c r="AF31" s="208"/>
      <c r="AG31" s="690"/>
      <c r="AH31" s="192"/>
      <c r="AI31" s="192"/>
      <c r="AJ31" s="192"/>
      <c r="AK31" s="192"/>
      <c r="AL31" s="192"/>
      <c r="AM31" s="192"/>
      <c r="AN31" s="192"/>
      <c r="AO31" s="192"/>
      <c r="AP31" s="192"/>
      <c r="AQ31" s="192"/>
      <c r="AR31" s="192"/>
      <c r="AS31" s="192"/>
      <c r="AT31" s="192"/>
    </row>
    <row r="32" spans="1:46" ht="22.5" customHeight="1" x14ac:dyDescent="0.2">
      <c r="A32" s="215"/>
      <c r="B32" s="215"/>
      <c r="C32" s="215"/>
      <c r="D32" s="215"/>
      <c r="E32" s="215"/>
      <c r="F32" s="215"/>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08"/>
      <c r="AG32" s="690"/>
      <c r="AH32" s="192"/>
      <c r="AI32" s="192"/>
      <c r="AJ32" s="192"/>
      <c r="AK32" s="192"/>
      <c r="AL32" s="192"/>
      <c r="AM32" s="192"/>
      <c r="AN32" s="192"/>
      <c r="AO32" s="192"/>
      <c r="AP32" s="192"/>
      <c r="AQ32" s="192"/>
      <c r="AR32" s="192"/>
      <c r="AS32" s="192"/>
      <c r="AT32" s="192"/>
    </row>
    <row r="33" spans="1:46" ht="16.5" customHeight="1" x14ac:dyDescent="0.2">
      <c r="A33" s="202" t="s">
        <v>255</v>
      </c>
      <c r="AF33" s="208"/>
      <c r="AG33" s="690"/>
      <c r="AH33" s="192"/>
      <c r="AI33" s="192"/>
      <c r="AJ33" s="192"/>
      <c r="AK33" s="192"/>
      <c r="AL33" s="192"/>
      <c r="AM33" s="192"/>
      <c r="AN33" s="192"/>
      <c r="AO33" s="192"/>
      <c r="AP33" s="192"/>
      <c r="AQ33" s="192"/>
      <c r="AR33" s="192"/>
      <c r="AS33" s="192"/>
      <c r="AT33" s="192"/>
    </row>
    <row r="34" spans="1:46" ht="16.5" customHeight="1" x14ac:dyDescent="0.2">
      <c r="A34" s="202" t="s">
        <v>254</v>
      </c>
      <c r="AF34" s="208"/>
      <c r="AG34" s="690"/>
      <c r="AH34" s="192"/>
      <c r="AI34" s="192"/>
      <c r="AJ34" s="192"/>
      <c r="AK34" s="192"/>
      <c r="AL34" s="192"/>
      <c r="AM34" s="192"/>
      <c r="AN34" s="192"/>
      <c r="AO34" s="192"/>
      <c r="AP34" s="192"/>
      <c r="AQ34" s="192"/>
      <c r="AR34" s="192"/>
      <c r="AS34" s="192"/>
      <c r="AT34" s="192"/>
    </row>
    <row r="35" spans="1:46" ht="16.5" customHeight="1" x14ac:dyDescent="0.2">
      <c r="A35" s="202" t="s">
        <v>253</v>
      </c>
      <c r="AF35" s="208"/>
      <c r="AG35" s="690"/>
      <c r="AH35" s="192"/>
      <c r="AI35" s="192"/>
      <c r="AJ35" s="192"/>
      <c r="AK35" s="192"/>
      <c r="AL35" s="192"/>
      <c r="AM35" s="192"/>
      <c r="AN35" s="192"/>
      <c r="AO35" s="192"/>
      <c r="AP35" s="192"/>
      <c r="AQ35" s="192"/>
      <c r="AR35" s="192"/>
      <c r="AS35" s="192"/>
      <c r="AT35" s="192"/>
    </row>
    <row r="36" spans="1:46" ht="16.5" customHeight="1" x14ac:dyDescent="0.2">
      <c r="A36" s="202" t="s">
        <v>238</v>
      </c>
      <c r="AF36" s="208"/>
      <c r="AG36" s="690"/>
      <c r="AH36" s="192"/>
      <c r="AI36" s="192"/>
      <c r="AJ36" s="192"/>
      <c r="AK36" s="192"/>
      <c r="AL36" s="192"/>
      <c r="AM36" s="192"/>
      <c r="AN36" s="192"/>
      <c r="AO36" s="192"/>
      <c r="AP36" s="192"/>
      <c r="AQ36" s="192"/>
      <c r="AR36" s="192"/>
      <c r="AS36" s="192"/>
      <c r="AT36" s="192"/>
    </row>
    <row r="37" spans="1:46" ht="1.5" customHeight="1" x14ac:dyDescent="0.2">
      <c r="A37" s="197"/>
      <c r="B37" s="197"/>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6"/>
      <c r="AG37" s="690"/>
      <c r="AH37" s="192"/>
      <c r="AI37" s="192"/>
      <c r="AJ37" s="192"/>
      <c r="AK37" s="192"/>
      <c r="AL37" s="192"/>
      <c r="AM37" s="192"/>
      <c r="AN37" s="192"/>
      <c r="AO37" s="192"/>
      <c r="AP37" s="192"/>
      <c r="AQ37" s="192"/>
      <c r="AR37" s="192"/>
      <c r="AS37" s="192"/>
      <c r="AT37" s="192"/>
    </row>
    <row r="38" spans="1:46" x14ac:dyDescent="0.2">
      <c r="A38" s="192" t="s">
        <v>237</v>
      </c>
      <c r="B38" s="192"/>
      <c r="C38" s="192"/>
      <c r="D38" s="192"/>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2"/>
      <c r="AN38" s="192"/>
      <c r="AO38" s="192"/>
      <c r="AP38" s="192"/>
      <c r="AQ38" s="192"/>
      <c r="AR38" s="192"/>
      <c r="AS38" s="192"/>
      <c r="AT38" s="192"/>
    </row>
    <row r="39" spans="1:46" s="193" customFormat="1" ht="13.5" customHeight="1" x14ac:dyDescent="0.2">
      <c r="A39" s="194"/>
      <c r="B39" s="194"/>
      <c r="C39" s="194"/>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5" t="s">
        <v>49</v>
      </c>
      <c r="AI39" s="195" t="s">
        <v>236</v>
      </c>
      <c r="AJ39" s="195" t="s">
        <v>50</v>
      </c>
      <c r="AK39" s="195" t="s">
        <v>51</v>
      </c>
      <c r="AL39" s="195" t="s">
        <v>52</v>
      </c>
      <c r="AM39" s="195" t="s">
        <v>235</v>
      </c>
      <c r="AN39" s="195" t="s">
        <v>53</v>
      </c>
      <c r="AO39" s="195" t="s">
        <v>55</v>
      </c>
      <c r="AP39" s="195" t="s">
        <v>56</v>
      </c>
      <c r="AQ39" s="195" t="s">
        <v>54</v>
      </c>
      <c r="AR39" s="195" t="s">
        <v>57</v>
      </c>
      <c r="AS39" s="194"/>
      <c r="AT39" s="194"/>
    </row>
    <row r="40" spans="1:46" s="193" customFormat="1" ht="74.25" customHeight="1" x14ac:dyDescent="0.2">
      <c r="A40" s="194"/>
      <c r="B40" s="194"/>
      <c r="C40" s="194"/>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213">
        <f>'様式１－１表紙'!$AH$39</f>
        <v>0</v>
      </c>
      <c r="AI40" s="213">
        <f>'様式１－１表紙'!$AI$39</f>
        <v>0</v>
      </c>
      <c r="AJ40" s="213">
        <f>'様式１－１表紙'!$AJ$39</f>
        <v>0</v>
      </c>
      <c r="AK40" s="213">
        <f>'様式１－１表紙'!$AK$39</f>
        <v>0</v>
      </c>
      <c r="AL40" s="213">
        <f>'様式１－１表紙'!$AL$39</f>
        <v>0</v>
      </c>
      <c r="AM40" s="213">
        <f>'様式１－１表紙'!$AM$39</f>
        <v>0</v>
      </c>
      <c r="AN40" s="213">
        <f>'様式１－１表紙'!$AN$39</f>
        <v>0</v>
      </c>
      <c r="AO40" s="213">
        <f>G10</f>
        <v>0</v>
      </c>
      <c r="AP40" s="213">
        <f>G12</f>
        <v>0</v>
      </c>
      <c r="AQ40" s="213">
        <f>G14</f>
        <v>0</v>
      </c>
      <c r="AR40" s="213">
        <f>G15</f>
        <v>0</v>
      </c>
      <c r="AS40" s="194"/>
      <c r="AT40" s="194"/>
    </row>
    <row r="41" spans="1:46" x14ac:dyDescent="0.2">
      <c r="A41" s="192"/>
      <c r="B41" s="192"/>
      <c r="C41" s="192"/>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c r="AM41" s="192"/>
      <c r="AN41" s="192"/>
      <c r="AO41" s="192"/>
      <c r="AP41" s="192"/>
      <c r="AQ41" s="192"/>
      <c r="AR41" s="192"/>
      <c r="AS41" s="192"/>
      <c r="AT41" s="192"/>
    </row>
    <row r="42" spans="1:46" x14ac:dyDescent="0.2">
      <c r="A42" s="192"/>
      <c r="B42" s="192"/>
      <c r="C42" s="192"/>
      <c r="D42" s="192"/>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row>
    <row r="43" spans="1:46" x14ac:dyDescent="0.2">
      <c r="A43" s="192"/>
      <c r="B43" s="192"/>
      <c r="C43" s="192"/>
      <c r="D43" s="192"/>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92"/>
      <c r="AN43" s="192"/>
      <c r="AO43" s="192"/>
      <c r="AP43" s="192"/>
      <c r="AQ43" s="192"/>
      <c r="AR43" s="192"/>
      <c r="AS43" s="192"/>
      <c r="AT43" s="192"/>
    </row>
    <row r="44" spans="1:46" x14ac:dyDescent="0.2">
      <c r="A44" s="192"/>
      <c r="B44" s="192"/>
      <c r="C44" s="192"/>
      <c r="D44" s="192"/>
      <c r="E44" s="192"/>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2"/>
      <c r="AL44" s="192"/>
      <c r="AM44" s="192"/>
      <c r="AN44" s="192"/>
      <c r="AO44" s="192"/>
      <c r="AP44" s="192"/>
      <c r="AQ44" s="192"/>
      <c r="AR44" s="192"/>
      <c r="AS44" s="192"/>
      <c r="AT44" s="192"/>
    </row>
    <row r="45" spans="1:46" x14ac:dyDescent="0.2">
      <c r="A45" s="192"/>
      <c r="B45" s="192"/>
      <c r="C45" s="192"/>
      <c r="D45" s="192"/>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2"/>
      <c r="AN45" s="192"/>
      <c r="AO45" s="192"/>
      <c r="AP45" s="192"/>
      <c r="AQ45" s="192"/>
      <c r="AR45" s="192"/>
      <c r="AS45" s="192"/>
      <c r="AT45" s="192"/>
    </row>
    <row r="46" spans="1:46" x14ac:dyDescent="0.2">
      <c r="A46" s="192"/>
      <c r="B46" s="192"/>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c r="AS46" s="192"/>
      <c r="AT46" s="192"/>
    </row>
    <row r="47" spans="1:46" x14ac:dyDescent="0.2">
      <c r="A47" s="192"/>
      <c r="B47" s="192"/>
      <c r="C47" s="192"/>
      <c r="D47" s="192"/>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192"/>
      <c r="AO47" s="192"/>
      <c r="AP47" s="192"/>
      <c r="AQ47" s="192"/>
      <c r="AR47" s="192"/>
      <c r="AS47" s="192"/>
      <c r="AT47" s="192"/>
    </row>
    <row r="48" spans="1:46" x14ac:dyDescent="0.2">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row>
    <row r="49" spans="1:46" x14ac:dyDescent="0.2">
      <c r="A49" s="192"/>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row>
    <row r="50" spans="1:46" x14ac:dyDescent="0.2">
      <c r="A50" s="192"/>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192"/>
    </row>
    <row r="51" spans="1:46" x14ac:dyDescent="0.2">
      <c r="A51" s="192"/>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row>
  </sheetData>
  <mergeCells count="18">
    <mergeCell ref="A8:F8"/>
    <mergeCell ref="G6:AE6"/>
    <mergeCell ref="G7:AE7"/>
    <mergeCell ref="G8:AE8"/>
    <mergeCell ref="AG1:AG37"/>
    <mergeCell ref="F4:Y4"/>
    <mergeCell ref="A15:F31"/>
    <mergeCell ref="G15:AE31"/>
    <mergeCell ref="A9:F14"/>
    <mergeCell ref="G9:AE9"/>
    <mergeCell ref="G10:AE10"/>
    <mergeCell ref="G11:AE11"/>
    <mergeCell ref="G12:AE12"/>
    <mergeCell ref="G13:AE13"/>
    <mergeCell ref="G14:AE14"/>
    <mergeCell ref="W2:AE2"/>
    <mergeCell ref="A6:F6"/>
    <mergeCell ref="A7:F7"/>
  </mergeCells>
  <phoneticPr fontId="1"/>
  <conditionalFormatting sqref="AH40:AR40">
    <cfRule type="cellIs" dxfId="0" priority="1" stopIfTrue="1" operator="equal">
      <formula>0</formula>
    </cfRule>
  </conditionalFormatting>
  <pageMargins left="0.78700000000000003" right="0.78700000000000003" top="0.98399999999999999" bottom="0.98399999999999999" header="0.51200000000000001" footer="0.51200000000000001"/>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zoomScaleNormal="70" workbookViewId="0">
      <selection activeCell="B18" sqref="B18"/>
    </sheetView>
  </sheetViews>
  <sheetFormatPr defaultRowHeight="12" x14ac:dyDescent="0.2"/>
  <cols>
    <col min="1" max="1" width="1.90625" style="1" customWidth="1"/>
    <col min="2" max="2" width="2" style="1" customWidth="1"/>
    <col min="3" max="3" width="27.453125" style="1" bestFit="1" customWidth="1"/>
    <col min="4" max="20" width="9.08984375" style="91" customWidth="1"/>
    <col min="21" max="257" width="9" style="91"/>
    <col min="258" max="258" width="1.90625" style="91" customWidth="1"/>
    <col min="259" max="259" width="2" style="91" customWidth="1"/>
    <col min="260" max="260" width="27.453125" style="91" bestFit="1" customWidth="1"/>
    <col min="261" max="276" width="10.08984375" style="91" customWidth="1"/>
    <col min="277" max="513" width="9" style="91"/>
    <col min="514" max="514" width="1.90625" style="91" customWidth="1"/>
    <col min="515" max="515" width="2" style="91" customWidth="1"/>
    <col min="516" max="516" width="27.453125" style="91" bestFit="1" customWidth="1"/>
    <col min="517" max="532" width="10.08984375" style="91" customWidth="1"/>
    <col min="533" max="769" width="9" style="91"/>
    <col min="770" max="770" width="1.90625" style="91" customWidth="1"/>
    <col min="771" max="771" width="2" style="91" customWidth="1"/>
    <col min="772" max="772" width="27.453125" style="91" bestFit="1" customWidth="1"/>
    <col min="773" max="788" width="10.08984375" style="91" customWidth="1"/>
    <col min="789" max="1025" width="9" style="91"/>
    <col min="1026" max="1026" width="1.90625" style="91" customWidth="1"/>
    <col min="1027" max="1027" width="2" style="91" customWidth="1"/>
    <col min="1028" max="1028" width="27.453125" style="91" bestFit="1" customWidth="1"/>
    <col min="1029" max="1044" width="10.08984375" style="91" customWidth="1"/>
    <col min="1045" max="1281" width="9" style="91"/>
    <col min="1282" max="1282" width="1.90625" style="91" customWidth="1"/>
    <col min="1283" max="1283" width="2" style="91" customWidth="1"/>
    <col min="1284" max="1284" width="27.453125" style="91" bestFit="1" customWidth="1"/>
    <col min="1285" max="1300" width="10.08984375" style="91" customWidth="1"/>
    <col min="1301" max="1537" width="9" style="91"/>
    <col min="1538" max="1538" width="1.90625" style="91" customWidth="1"/>
    <col min="1539" max="1539" width="2" style="91" customWidth="1"/>
    <col min="1540" max="1540" width="27.453125" style="91" bestFit="1" customWidth="1"/>
    <col min="1541" max="1556" width="10.08984375" style="91" customWidth="1"/>
    <col min="1557" max="1793" width="9" style="91"/>
    <col min="1794" max="1794" width="1.90625" style="91" customWidth="1"/>
    <col min="1795" max="1795" width="2" style="91" customWidth="1"/>
    <col min="1796" max="1796" width="27.453125" style="91" bestFit="1" customWidth="1"/>
    <col min="1797" max="1812" width="10.08984375" style="91" customWidth="1"/>
    <col min="1813" max="2049" width="9" style="91"/>
    <col min="2050" max="2050" width="1.90625" style="91" customWidth="1"/>
    <col min="2051" max="2051" width="2" style="91" customWidth="1"/>
    <col min="2052" max="2052" width="27.453125" style="91" bestFit="1" customWidth="1"/>
    <col min="2053" max="2068" width="10.08984375" style="91" customWidth="1"/>
    <col min="2069" max="2305" width="9" style="91"/>
    <col min="2306" max="2306" width="1.90625" style="91" customWidth="1"/>
    <col min="2307" max="2307" width="2" style="91" customWidth="1"/>
    <col min="2308" max="2308" width="27.453125" style="91" bestFit="1" customWidth="1"/>
    <col min="2309" max="2324" width="10.08984375" style="91" customWidth="1"/>
    <col min="2325" max="2561" width="9" style="91"/>
    <col min="2562" max="2562" width="1.90625" style="91" customWidth="1"/>
    <col min="2563" max="2563" width="2" style="91" customWidth="1"/>
    <col min="2564" max="2564" width="27.453125" style="91" bestFit="1" customWidth="1"/>
    <col min="2565" max="2580" width="10.08984375" style="91" customWidth="1"/>
    <col min="2581" max="2817" width="9" style="91"/>
    <col min="2818" max="2818" width="1.90625" style="91" customWidth="1"/>
    <col min="2819" max="2819" width="2" style="91" customWidth="1"/>
    <col min="2820" max="2820" width="27.453125" style="91" bestFit="1" customWidth="1"/>
    <col min="2821" max="2836" width="10.08984375" style="91" customWidth="1"/>
    <col min="2837" max="3073" width="9" style="91"/>
    <col min="3074" max="3074" width="1.90625" style="91" customWidth="1"/>
    <col min="3075" max="3075" width="2" style="91" customWidth="1"/>
    <col min="3076" max="3076" width="27.453125" style="91" bestFit="1" customWidth="1"/>
    <col min="3077" max="3092" width="10.08984375" style="91" customWidth="1"/>
    <col min="3093" max="3329" width="9" style="91"/>
    <col min="3330" max="3330" width="1.90625" style="91" customWidth="1"/>
    <col min="3331" max="3331" width="2" style="91" customWidth="1"/>
    <col min="3332" max="3332" width="27.453125" style="91" bestFit="1" customWidth="1"/>
    <col min="3333" max="3348" width="10.08984375" style="91" customWidth="1"/>
    <col min="3349" max="3585" width="9" style="91"/>
    <col min="3586" max="3586" width="1.90625" style="91" customWidth="1"/>
    <col min="3587" max="3587" width="2" style="91" customWidth="1"/>
    <col min="3588" max="3588" width="27.453125" style="91" bestFit="1" customWidth="1"/>
    <col min="3589" max="3604" width="10.08984375" style="91" customWidth="1"/>
    <col min="3605" max="3841" width="9" style="91"/>
    <col min="3842" max="3842" width="1.90625" style="91" customWidth="1"/>
    <col min="3843" max="3843" width="2" style="91" customWidth="1"/>
    <col min="3844" max="3844" width="27.453125" style="91" bestFit="1" customWidth="1"/>
    <col min="3845" max="3860" width="10.08984375" style="91" customWidth="1"/>
    <col min="3861" max="4097" width="9" style="91"/>
    <col min="4098" max="4098" width="1.90625" style="91" customWidth="1"/>
    <col min="4099" max="4099" width="2" style="91" customWidth="1"/>
    <col min="4100" max="4100" width="27.453125" style="91" bestFit="1" customWidth="1"/>
    <col min="4101" max="4116" width="10.08984375" style="91" customWidth="1"/>
    <col min="4117" max="4353" width="9" style="91"/>
    <col min="4354" max="4354" width="1.90625" style="91" customWidth="1"/>
    <col min="4355" max="4355" width="2" style="91" customWidth="1"/>
    <col min="4356" max="4356" width="27.453125" style="91" bestFit="1" customWidth="1"/>
    <col min="4357" max="4372" width="10.08984375" style="91" customWidth="1"/>
    <col min="4373" max="4609" width="9" style="91"/>
    <col min="4610" max="4610" width="1.90625" style="91" customWidth="1"/>
    <col min="4611" max="4611" width="2" style="91" customWidth="1"/>
    <col min="4612" max="4612" width="27.453125" style="91" bestFit="1" customWidth="1"/>
    <col min="4613" max="4628" width="10.08984375" style="91" customWidth="1"/>
    <col min="4629" max="4865" width="9" style="91"/>
    <col min="4866" max="4866" width="1.90625" style="91" customWidth="1"/>
    <col min="4867" max="4867" width="2" style="91" customWidth="1"/>
    <col min="4868" max="4868" width="27.453125" style="91" bestFit="1" customWidth="1"/>
    <col min="4869" max="4884" width="10.08984375" style="91" customWidth="1"/>
    <col min="4885" max="5121" width="9" style="91"/>
    <col min="5122" max="5122" width="1.90625" style="91" customWidth="1"/>
    <col min="5123" max="5123" width="2" style="91" customWidth="1"/>
    <col min="5124" max="5124" width="27.453125" style="91" bestFit="1" customWidth="1"/>
    <col min="5125" max="5140" width="10.08984375" style="91" customWidth="1"/>
    <col min="5141" max="5377" width="9" style="91"/>
    <col min="5378" max="5378" width="1.90625" style="91" customWidth="1"/>
    <col min="5379" max="5379" width="2" style="91" customWidth="1"/>
    <col min="5380" max="5380" width="27.453125" style="91" bestFit="1" customWidth="1"/>
    <col min="5381" max="5396" width="10.08984375" style="91" customWidth="1"/>
    <col min="5397" max="5633" width="9" style="91"/>
    <col min="5634" max="5634" width="1.90625" style="91" customWidth="1"/>
    <col min="5635" max="5635" width="2" style="91" customWidth="1"/>
    <col min="5636" max="5636" width="27.453125" style="91" bestFit="1" customWidth="1"/>
    <col min="5637" max="5652" width="10.08984375" style="91" customWidth="1"/>
    <col min="5653" max="5889" width="9" style="91"/>
    <col min="5890" max="5890" width="1.90625" style="91" customWidth="1"/>
    <col min="5891" max="5891" width="2" style="91" customWidth="1"/>
    <col min="5892" max="5892" width="27.453125" style="91" bestFit="1" customWidth="1"/>
    <col min="5893" max="5908" width="10.08984375" style="91" customWidth="1"/>
    <col min="5909" max="6145" width="9" style="91"/>
    <col min="6146" max="6146" width="1.90625" style="91" customWidth="1"/>
    <col min="6147" max="6147" width="2" style="91" customWidth="1"/>
    <col min="6148" max="6148" width="27.453125" style="91" bestFit="1" customWidth="1"/>
    <col min="6149" max="6164" width="10.08984375" style="91" customWidth="1"/>
    <col min="6165" max="6401" width="9" style="91"/>
    <col min="6402" max="6402" width="1.90625" style="91" customWidth="1"/>
    <col min="6403" max="6403" width="2" style="91" customWidth="1"/>
    <col min="6404" max="6404" width="27.453125" style="91" bestFit="1" customWidth="1"/>
    <col min="6405" max="6420" width="10.08984375" style="91" customWidth="1"/>
    <col min="6421" max="6657" width="9" style="91"/>
    <col min="6658" max="6658" width="1.90625" style="91" customWidth="1"/>
    <col min="6659" max="6659" width="2" style="91" customWidth="1"/>
    <col min="6660" max="6660" width="27.453125" style="91" bestFit="1" customWidth="1"/>
    <col min="6661" max="6676" width="10.08984375" style="91" customWidth="1"/>
    <col min="6677" max="6913" width="9" style="91"/>
    <col min="6914" max="6914" width="1.90625" style="91" customWidth="1"/>
    <col min="6915" max="6915" width="2" style="91" customWidth="1"/>
    <col min="6916" max="6916" width="27.453125" style="91" bestFit="1" customWidth="1"/>
    <col min="6917" max="6932" width="10.08984375" style="91" customWidth="1"/>
    <col min="6933" max="7169" width="9" style="91"/>
    <col min="7170" max="7170" width="1.90625" style="91" customWidth="1"/>
    <col min="7171" max="7171" width="2" style="91" customWidth="1"/>
    <col min="7172" max="7172" width="27.453125" style="91" bestFit="1" customWidth="1"/>
    <col min="7173" max="7188" width="10.08984375" style="91" customWidth="1"/>
    <col min="7189" max="7425" width="9" style="91"/>
    <col min="7426" max="7426" width="1.90625" style="91" customWidth="1"/>
    <col min="7427" max="7427" width="2" style="91" customWidth="1"/>
    <col min="7428" max="7428" width="27.453125" style="91" bestFit="1" customWidth="1"/>
    <col min="7429" max="7444" width="10.08984375" style="91" customWidth="1"/>
    <col min="7445" max="7681" width="9" style="91"/>
    <col min="7682" max="7682" width="1.90625" style="91" customWidth="1"/>
    <col min="7683" max="7683" width="2" style="91" customWidth="1"/>
    <col min="7684" max="7684" width="27.453125" style="91" bestFit="1" customWidth="1"/>
    <col min="7685" max="7700" width="10.08984375" style="91" customWidth="1"/>
    <col min="7701" max="7937" width="9" style="91"/>
    <col min="7938" max="7938" width="1.90625" style="91" customWidth="1"/>
    <col min="7939" max="7939" width="2" style="91" customWidth="1"/>
    <col min="7940" max="7940" width="27.453125" style="91" bestFit="1" customWidth="1"/>
    <col min="7941" max="7956" width="10.08984375" style="91" customWidth="1"/>
    <col min="7957" max="8193" width="9" style="91"/>
    <col min="8194" max="8194" width="1.90625" style="91" customWidth="1"/>
    <col min="8195" max="8195" width="2" style="91" customWidth="1"/>
    <col min="8196" max="8196" width="27.453125" style="91" bestFit="1" customWidth="1"/>
    <col min="8197" max="8212" width="10.08984375" style="91" customWidth="1"/>
    <col min="8213" max="8449" width="9" style="91"/>
    <col min="8450" max="8450" width="1.90625" style="91" customWidth="1"/>
    <col min="8451" max="8451" width="2" style="91" customWidth="1"/>
    <col min="8452" max="8452" width="27.453125" style="91" bestFit="1" customWidth="1"/>
    <col min="8453" max="8468" width="10.08984375" style="91" customWidth="1"/>
    <col min="8469" max="8705" width="9" style="91"/>
    <col min="8706" max="8706" width="1.90625" style="91" customWidth="1"/>
    <col min="8707" max="8707" width="2" style="91" customWidth="1"/>
    <col min="8708" max="8708" width="27.453125" style="91" bestFit="1" customWidth="1"/>
    <col min="8709" max="8724" width="10.08984375" style="91" customWidth="1"/>
    <col min="8725" max="8961" width="9" style="91"/>
    <col min="8962" max="8962" width="1.90625" style="91" customWidth="1"/>
    <col min="8963" max="8963" width="2" style="91" customWidth="1"/>
    <col min="8964" max="8964" width="27.453125" style="91" bestFit="1" customWidth="1"/>
    <col min="8965" max="8980" width="10.08984375" style="91" customWidth="1"/>
    <col min="8981" max="9217" width="9" style="91"/>
    <col min="9218" max="9218" width="1.90625" style="91" customWidth="1"/>
    <col min="9219" max="9219" width="2" style="91" customWidth="1"/>
    <col min="9220" max="9220" width="27.453125" style="91" bestFit="1" customWidth="1"/>
    <col min="9221" max="9236" width="10.08984375" style="91" customWidth="1"/>
    <col min="9237" max="9473" width="9" style="91"/>
    <col min="9474" max="9474" width="1.90625" style="91" customWidth="1"/>
    <col min="9475" max="9475" width="2" style="91" customWidth="1"/>
    <col min="9476" max="9476" width="27.453125" style="91" bestFit="1" customWidth="1"/>
    <col min="9477" max="9492" width="10.08984375" style="91" customWidth="1"/>
    <col min="9493" max="9729" width="9" style="91"/>
    <col min="9730" max="9730" width="1.90625" style="91" customWidth="1"/>
    <col min="9731" max="9731" width="2" style="91" customWidth="1"/>
    <col min="9732" max="9732" width="27.453125" style="91" bestFit="1" customWidth="1"/>
    <col min="9733" max="9748" width="10.08984375" style="91" customWidth="1"/>
    <col min="9749" max="9985" width="9" style="91"/>
    <col min="9986" max="9986" width="1.90625" style="91" customWidth="1"/>
    <col min="9987" max="9987" width="2" style="91" customWidth="1"/>
    <col min="9988" max="9988" width="27.453125" style="91" bestFit="1" customWidth="1"/>
    <col min="9989" max="10004" width="10.08984375" style="91" customWidth="1"/>
    <col min="10005" max="10241" width="9" style="91"/>
    <col min="10242" max="10242" width="1.90625" style="91" customWidth="1"/>
    <col min="10243" max="10243" width="2" style="91" customWidth="1"/>
    <col min="10244" max="10244" width="27.453125" style="91" bestFit="1" customWidth="1"/>
    <col min="10245" max="10260" width="10.08984375" style="91" customWidth="1"/>
    <col min="10261" max="10497" width="9" style="91"/>
    <col min="10498" max="10498" width="1.90625" style="91" customWidth="1"/>
    <col min="10499" max="10499" width="2" style="91" customWidth="1"/>
    <col min="10500" max="10500" width="27.453125" style="91" bestFit="1" customWidth="1"/>
    <col min="10501" max="10516" width="10.08984375" style="91" customWidth="1"/>
    <col min="10517" max="10753" width="9" style="91"/>
    <col min="10754" max="10754" width="1.90625" style="91" customWidth="1"/>
    <col min="10755" max="10755" width="2" style="91" customWidth="1"/>
    <col min="10756" max="10756" width="27.453125" style="91" bestFit="1" customWidth="1"/>
    <col min="10757" max="10772" width="10.08984375" style="91" customWidth="1"/>
    <col min="10773" max="11009" width="9" style="91"/>
    <col min="11010" max="11010" width="1.90625" style="91" customWidth="1"/>
    <col min="11011" max="11011" width="2" style="91" customWidth="1"/>
    <col min="11012" max="11012" width="27.453125" style="91" bestFit="1" customWidth="1"/>
    <col min="11013" max="11028" width="10.08984375" style="91" customWidth="1"/>
    <col min="11029" max="11265" width="9" style="91"/>
    <col min="11266" max="11266" width="1.90625" style="91" customWidth="1"/>
    <col min="11267" max="11267" width="2" style="91" customWidth="1"/>
    <col min="11268" max="11268" width="27.453125" style="91" bestFit="1" customWidth="1"/>
    <col min="11269" max="11284" width="10.08984375" style="91" customWidth="1"/>
    <col min="11285" max="11521" width="9" style="91"/>
    <col min="11522" max="11522" width="1.90625" style="91" customWidth="1"/>
    <col min="11523" max="11523" width="2" style="91" customWidth="1"/>
    <col min="11524" max="11524" width="27.453125" style="91" bestFit="1" customWidth="1"/>
    <col min="11525" max="11540" width="10.08984375" style="91" customWidth="1"/>
    <col min="11541" max="11777" width="9" style="91"/>
    <col min="11778" max="11778" width="1.90625" style="91" customWidth="1"/>
    <col min="11779" max="11779" width="2" style="91" customWidth="1"/>
    <col min="11780" max="11780" width="27.453125" style="91" bestFit="1" customWidth="1"/>
    <col min="11781" max="11796" width="10.08984375" style="91" customWidth="1"/>
    <col min="11797" max="12033" width="9" style="91"/>
    <col min="12034" max="12034" width="1.90625" style="91" customWidth="1"/>
    <col min="12035" max="12035" width="2" style="91" customWidth="1"/>
    <col min="12036" max="12036" width="27.453125" style="91" bestFit="1" customWidth="1"/>
    <col min="12037" max="12052" width="10.08984375" style="91" customWidth="1"/>
    <col min="12053" max="12289" width="9" style="91"/>
    <col min="12290" max="12290" width="1.90625" style="91" customWidth="1"/>
    <col min="12291" max="12291" width="2" style="91" customWidth="1"/>
    <col min="12292" max="12292" width="27.453125" style="91" bestFit="1" customWidth="1"/>
    <col min="12293" max="12308" width="10.08984375" style="91" customWidth="1"/>
    <col min="12309" max="12545" width="9" style="91"/>
    <col min="12546" max="12546" width="1.90625" style="91" customWidth="1"/>
    <col min="12547" max="12547" width="2" style="91" customWidth="1"/>
    <col min="12548" max="12548" width="27.453125" style="91" bestFit="1" customWidth="1"/>
    <col min="12549" max="12564" width="10.08984375" style="91" customWidth="1"/>
    <col min="12565" max="12801" width="9" style="91"/>
    <col min="12802" max="12802" width="1.90625" style="91" customWidth="1"/>
    <col min="12803" max="12803" width="2" style="91" customWidth="1"/>
    <col min="12804" max="12804" width="27.453125" style="91" bestFit="1" customWidth="1"/>
    <col min="12805" max="12820" width="10.08984375" style="91" customWidth="1"/>
    <col min="12821" max="13057" width="9" style="91"/>
    <col min="13058" max="13058" width="1.90625" style="91" customWidth="1"/>
    <col min="13059" max="13059" width="2" style="91" customWidth="1"/>
    <col min="13060" max="13060" width="27.453125" style="91" bestFit="1" customWidth="1"/>
    <col min="13061" max="13076" width="10.08984375" style="91" customWidth="1"/>
    <col min="13077" max="13313" width="9" style="91"/>
    <col min="13314" max="13314" width="1.90625" style="91" customWidth="1"/>
    <col min="13315" max="13315" width="2" style="91" customWidth="1"/>
    <col min="13316" max="13316" width="27.453125" style="91" bestFit="1" customWidth="1"/>
    <col min="13317" max="13332" width="10.08984375" style="91" customWidth="1"/>
    <col min="13333" max="13569" width="9" style="91"/>
    <col min="13570" max="13570" width="1.90625" style="91" customWidth="1"/>
    <col min="13571" max="13571" width="2" style="91" customWidth="1"/>
    <col min="13572" max="13572" width="27.453125" style="91" bestFit="1" customWidth="1"/>
    <col min="13573" max="13588" width="10.08984375" style="91" customWidth="1"/>
    <col min="13589" max="13825" width="9" style="91"/>
    <col min="13826" max="13826" width="1.90625" style="91" customWidth="1"/>
    <col min="13827" max="13827" width="2" style="91" customWidth="1"/>
    <col min="13828" max="13828" width="27.453125" style="91" bestFit="1" customWidth="1"/>
    <col min="13829" max="13844" width="10.08984375" style="91" customWidth="1"/>
    <col min="13845" max="14081" width="9" style="91"/>
    <col min="14082" max="14082" width="1.90625" style="91" customWidth="1"/>
    <col min="14083" max="14083" width="2" style="91" customWidth="1"/>
    <col min="14084" max="14084" width="27.453125" style="91" bestFit="1" customWidth="1"/>
    <col min="14085" max="14100" width="10.08984375" style="91" customWidth="1"/>
    <col min="14101" max="14337" width="9" style="91"/>
    <col min="14338" max="14338" width="1.90625" style="91" customWidth="1"/>
    <col min="14339" max="14339" width="2" style="91" customWidth="1"/>
    <col min="14340" max="14340" width="27.453125" style="91" bestFit="1" customWidth="1"/>
    <col min="14341" max="14356" width="10.08984375" style="91" customWidth="1"/>
    <col min="14357" max="14593" width="9" style="91"/>
    <col min="14594" max="14594" width="1.90625" style="91" customWidth="1"/>
    <col min="14595" max="14595" width="2" style="91" customWidth="1"/>
    <col min="14596" max="14596" width="27.453125" style="91" bestFit="1" customWidth="1"/>
    <col min="14597" max="14612" width="10.08984375" style="91" customWidth="1"/>
    <col min="14613" max="14849" width="9" style="91"/>
    <col min="14850" max="14850" width="1.90625" style="91" customWidth="1"/>
    <col min="14851" max="14851" width="2" style="91" customWidth="1"/>
    <col min="14852" max="14852" width="27.453125" style="91" bestFit="1" customWidth="1"/>
    <col min="14853" max="14868" width="10.08984375" style="91" customWidth="1"/>
    <col min="14869" max="15105" width="9" style="91"/>
    <col min="15106" max="15106" width="1.90625" style="91" customWidth="1"/>
    <col min="15107" max="15107" width="2" style="91" customWidth="1"/>
    <col min="15108" max="15108" width="27.453125" style="91" bestFit="1" customWidth="1"/>
    <col min="15109" max="15124" width="10.08984375" style="91" customWidth="1"/>
    <col min="15125" max="15361" width="9" style="91"/>
    <col min="15362" max="15362" width="1.90625" style="91" customWidth="1"/>
    <col min="15363" max="15363" width="2" style="91" customWidth="1"/>
    <col min="15364" max="15364" width="27.453125" style="91" bestFit="1" customWidth="1"/>
    <col min="15365" max="15380" width="10.08984375" style="91" customWidth="1"/>
    <col min="15381" max="15617" width="9" style="91"/>
    <col min="15618" max="15618" width="1.90625" style="91" customWidth="1"/>
    <col min="15619" max="15619" width="2" style="91" customWidth="1"/>
    <col min="15620" max="15620" width="27.453125" style="91" bestFit="1" customWidth="1"/>
    <col min="15621" max="15636" width="10.08984375" style="91" customWidth="1"/>
    <col min="15637" max="15873" width="9" style="91"/>
    <col min="15874" max="15874" width="1.90625" style="91" customWidth="1"/>
    <col min="15875" max="15875" width="2" style="91" customWidth="1"/>
    <col min="15876" max="15876" width="27.453125" style="91" bestFit="1" customWidth="1"/>
    <col min="15877" max="15892" width="10.08984375" style="91" customWidth="1"/>
    <col min="15893" max="16129" width="9" style="91"/>
    <col min="16130" max="16130" width="1.90625" style="91" customWidth="1"/>
    <col min="16131" max="16131" width="2" style="91" customWidth="1"/>
    <col min="16132" max="16132" width="27.453125" style="91" bestFit="1" customWidth="1"/>
    <col min="16133" max="16148" width="10.08984375" style="91" customWidth="1"/>
    <col min="16149" max="16384" width="9" style="91"/>
  </cols>
  <sheetData>
    <row r="1" spans="1:20" ht="13" x14ac:dyDescent="0.2">
      <c r="T1" s="2" t="s">
        <v>282</v>
      </c>
    </row>
    <row r="2" spans="1:20" ht="13" x14ac:dyDescent="0.2">
      <c r="A2" s="3" t="s">
        <v>0</v>
      </c>
    </row>
    <row r="4" spans="1:20" ht="12.5" thickBot="1" x14ac:dyDescent="0.25">
      <c r="A4" s="1" t="s">
        <v>1</v>
      </c>
      <c r="D4" s="4"/>
      <c r="E4" s="4" t="s">
        <v>2</v>
      </c>
      <c r="F4" s="4" t="s">
        <v>3</v>
      </c>
      <c r="G4" s="4" t="s">
        <v>4</v>
      </c>
      <c r="H4" s="4" t="s">
        <v>5</v>
      </c>
      <c r="I4" s="4" t="s">
        <v>6</v>
      </c>
      <c r="J4" s="4" t="s">
        <v>7</v>
      </c>
      <c r="K4" s="4" t="s">
        <v>8</v>
      </c>
      <c r="L4" s="4" t="s">
        <v>9</v>
      </c>
      <c r="M4" s="4" t="s">
        <v>10</v>
      </c>
      <c r="N4" s="4" t="s">
        <v>11</v>
      </c>
      <c r="O4" s="4" t="s">
        <v>12</v>
      </c>
      <c r="P4" s="4" t="s">
        <v>13</v>
      </c>
      <c r="Q4" s="4" t="s">
        <v>14</v>
      </c>
      <c r="R4" s="4"/>
      <c r="T4" s="4" t="s">
        <v>15</v>
      </c>
    </row>
    <row r="5" spans="1:20" x14ac:dyDescent="0.2">
      <c r="A5" s="5"/>
      <c r="B5" s="6"/>
      <c r="C5" s="7" t="s">
        <v>411</v>
      </c>
      <c r="D5" s="8" t="s">
        <v>412</v>
      </c>
      <c r="E5" s="8" t="s">
        <v>413</v>
      </c>
      <c r="F5" s="8" t="s">
        <v>414</v>
      </c>
      <c r="G5" s="8" t="s">
        <v>415</v>
      </c>
      <c r="H5" s="8" t="s">
        <v>416</v>
      </c>
      <c r="I5" s="8" t="s">
        <v>417</v>
      </c>
      <c r="J5" s="8" t="s">
        <v>418</v>
      </c>
      <c r="K5" s="8" t="s">
        <v>419</v>
      </c>
      <c r="L5" s="8" t="s">
        <v>420</v>
      </c>
      <c r="M5" s="8" t="s">
        <v>421</v>
      </c>
      <c r="N5" s="8" t="s">
        <v>422</v>
      </c>
      <c r="O5" s="8" t="s">
        <v>423</v>
      </c>
      <c r="P5" s="262" t="s">
        <v>424</v>
      </c>
      <c r="Q5" s="674">
        <v>47908</v>
      </c>
      <c r="R5" s="674"/>
      <c r="S5" s="9"/>
      <c r="T5" s="10" t="s">
        <v>16</v>
      </c>
    </row>
    <row r="6" spans="1:20" ht="12.5" thickBot="1" x14ac:dyDescent="0.25">
      <c r="A6" s="745" t="s">
        <v>17</v>
      </c>
      <c r="B6" s="746"/>
      <c r="C6" s="11"/>
      <c r="D6" s="12"/>
      <c r="E6" s="13"/>
      <c r="F6" s="13"/>
      <c r="G6" s="13"/>
      <c r="H6" s="13"/>
      <c r="I6" s="13"/>
      <c r="J6" s="13"/>
      <c r="K6" s="13"/>
      <c r="L6" s="13"/>
      <c r="M6" s="13"/>
      <c r="N6" s="13"/>
      <c r="O6" s="13"/>
      <c r="P6" s="13"/>
      <c r="Q6" s="263"/>
      <c r="R6" s="14"/>
      <c r="S6" s="15"/>
      <c r="T6" s="11"/>
    </row>
    <row r="7" spans="1:20" ht="12.5" thickTop="1" x14ac:dyDescent="0.2">
      <c r="A7" s="16"/>
      <c r="B7" s="17" t="s">
        <v>18</v>
      </c>
      <c r="C7" s="18"/>
      <c r="D7" s="19"/>
      <c r="E7" s="20"/>
      <c r="F7" s="20"/>
      <c r="G7" s="20"/>
      <c r="H7" s="20"/>
      <c r="I7" s="20"/>
      <c r="J7" s="20"/>
      <c r="K7" s="20"/>
      <c r="L7" s="20"/>
      <c r="M7" s="20"/>
      <c r="N7" s="20"/>
      <c r="O7" s="20"/>
      <c r="P7" s="20"/>
      <c r="Q7" s="111"/>
      <c r="R7" s="21"/>
      <c r="S7" s="22"/>
      <c r="T7" s="18"/>
    </row>
    <row r="8" spans="1:20" x14ac:dyDescent="0.2">
      <c r="A8" s="23"/>
      <c r="B8" s="24"/>
      <c r="C8" s="25" t="s">
        <v>19</v>
      </c>
      <c r="D8" s="26"/>
      <c r="E8" s="27"/>
      <c r="F8" s="27"/>
      <c r="G8" s="27"/>
      <c r="H8" s="27"/>
      <c r="I8" s="27"/>
      <c r="J8" s="27"/>
      <c r="K8" s="27"/>
      <c r="L8" s="27"/>
      <c r="M8" s="27"/>
      <c r="N8" s="27"/>
      <c r="O8" s="27"/>
      <c r="P8" s="27"/>
      <c r="Q8" s="27"/>
      <c r="R8" s="266"/>
      <c r="S8" s="25"/>
      <c r="T8" s="28"/>
    </row>
    <row r="9" spans="1:20" ht="13" x14ac:dyDescent="0.2">
      <c r="A9" s="23"/>
      <c r="B9" s="24"/>
      <c r="C9" s="29" t="s">
        <v>428</v>
      </c>
      <c r="D9" s="30"/>
      <c r="E9" s="31"/>
      <c r="F9" s="31"/>
      <c r="G9" s="249"/>
      <c r="H9" s="31"/>
      <c r="I9" s="31"/>
      <c r="J9" s="31"/>
      <c r="K9" s="31"/>
      <c r="L9" s="31"/>
      <c r="M9" s="31"/>
      <c r="N9" s="31"/>
      <c r="O9" s="31"/>
      <c r="P9" s="31"/>
      <c r="Q9" s="31"/>
      <c r="R9" s="267"/>
      <c r="S9" s="32"/>
      <c r="T9" s="33"/>
    </row>
    <row r="10" spans="1:20" x14ac:dyDescent="0.2">
      <c r="A10" s="23"/>
      <c r="B10" s="24"/>
      <c r="C10" s="29" t="s">
        <v>429</v>
      </c>
      <c r="D10" s="30"/>
      <c r="E10" s="31"/>
      <c r="F10" s="31"/>
      <c r="G10" s="31"/>
      <c r="H10" s="31"/>
      <c r="I10" s="31"/>
      <c r="J10" s="31"/>
      <c r="K10" s="31"/>
      <c r="L10" s="31"/>
      <c r="M10" s="31"/>
      <c r="N10" s="31"/>
      <c r="O10" s="31"/>
      <c r="P10" s="31"/>
      <c r="Q10" s="31"/>
      <c r="R10" s="267"/>
      <c r="S10" s="32"/>
      <c r="T10" s="33"/>
    </row>
    <row r="11" spans="1:20" x14ac:dyDescent="0.2">
      <c r="A11" s="23"/>
      <c r="B11" s="24"/>
      <c r="C11" s="32" t="s">
        <v>22</v>
      </c>
      <c r="D11" s="30"/>
      <c r="E11" s="31"/>
      <c r="F11" s="31"/>
      <c r="G11" s="31"/>
      <c r="H11" s="31"/>
      <c r="I11" s="31"/>
      <c r="J11" s="31"/>
      <c r="K11" s="31"/>
      <c r="L11" s="31"/>
      <c r="M11" s="31"/>
      <c r="N11" s="31"/>
      <c r="O11" s="31"/>
      <c r="P11" s="31"/>
      <c r="Q11" s="31"/>
      <c r="R11" s="267"/>
      <c r="S11" s="32"/>
      <c r="T11" s="33"/>
    </row>
    <row r="12" spans="1:20" x14ac:dyDescent="0.2">
      <c r="A12" s="23"/>
      <c r="B12" s="24"/>
      <c r="C12" s="32" t="s">
        <v>23</v>
      </c>
      <c r="D12" s="30"/>
      <c r="E12" s="31"/>
      <c r="F12" s="31"/>
      <c r="G12" s="31"/>
      <c r="H12" s="31"/>
      <c r="I12" s="31"/>
      <c r="J12" s="31"/>
      <c r="K12" s="31"/>
      <c r="L12" s="31"/>
      <c r="M12" s="31"/>
      <c r="N12" s="31"/>
      <c r="O12" s="31"/>
      <c r="P12" s="31"/>
      <c r="Q12" s="31"/>
      <c r="R12" s="267"/>
      <c r="S12" s="32"/>
      <c r="T12" s="33"/>
    </row>
    <row r="13" spans="1:20" x14ac:dyDescent="0.2">
      <c r="A13" s="34"/>
      <c r="B13" s="24"/>
      <c r="C13" s="35" t="s">
        <v>24</v>
      </c>
      <c r="D13" s="36"/>
      <c r="E13" s="37"/>
      <c r="F13" s="37"/>
      <c r="G13" s="37"/>
      <c r="H13" s="37"/>
      <c r="I13" s="37"/>
      <c r="J13" s="37"/>
      <c r="K13" s="37"/>
      <c r="L13" s="37"/>
      <c r="M13" s="37"/>
      <c r="N13" s="37"/>
      <c r="O13" s="37"/>
      <c r="P13" s="37"/>
      <c r="Q13" s="37"/>
      <c r="R13" s="268"/>
      <c r="S13" s="35"/>
      <c r="T13" s="38"/>
    </row>
    <row r="14" spans="1:20" x14ac:dyDescent="0.2">
      <c r="A14" s="23"/>
      <c r="B14" s="39" t="s">
        <v>25</v>
      </c>
      <c r="C14" s="40"/>
      <c r="D14" s="41"/>
      <c r="E14" s="42"/>
      <c r="F14" s="42"/>
      <c r="G14" s="42"/>
      <c r="H14" s="42"/>
      <c r="I14" s="42"/>
      <c r="J14" s="42"/>
      <c r="K14" s="42"/>
      <c r="L14" s="42"/>
      <c r="M14" s="42"/>
      <c r="N14" s="42"/>
      <c r="O14" s="42"/>
      <c r="P14" s="42"/>
      <c r="Q14" s="46"/>
      <c r="R14" s="43"/>
      <c r="S14" s="44"/>
      <c r="T14" s="40"/>
    </row>
    <row r="15" spans="1:20" x14ac:dyDescent="0.2">
      <c r="A15" s="23"/>
      <c r="B15" s="24"/>
      <c r="C15" s="25" t="s">
        <v>26</v>
      </c>
      <c r="D15" s="26"/>
      <c r="E15" s="27"/>
      <c r="F15" s="27"/>
      <c r="G15" s="27"/>
      <c r="H15" s="27"/>
      <c r="I15" s="27"/>
      <c r="J15" s="27"/>
      <c r="K15" s="27"/>
      <c r="L15" s="27"/>
      <c r="M15" s="27"/>
      <c r="N15" s="27"/>
      <c r="O15" s="27"/>
      <c r="P15" s="27"/>
      <c r="Q15" s="27"/>
      <c r="R15" s="266"/>
      <c r="S15" s="25"/>
      <c r="T15" s="28"/>
    </row>
    <row r="16" spans="1:20" x14ac:dyDescent="0.2">
      <c r="A16" s="23"/>
      <c r="B16" s="24"/>
      <c r="C16" s="35" t="s">
        <v>27</v>
      </c>
      <c r="D16" s="36"/>
      <c r="E16" s="37"/>
      <c r="F16" s="37"/>
      <c r="G16" s="37"/>
      <c r="H16" s="37"/>
      <c r="I16" s="37"/>
      <c r="J16" s="37"/>
      <c r="K16" s="37"/>
      <c r="L16" s="37"/>
      <c r="M16" s="37"/>
      <c r="N16" s="37"/>
      <c r="O16" s="37"/>
      <c r="P16" s="37"/>
      <c r="Q16" s="37"/>
      <c r="R16" s="268"/>
      <c r="S16" s="35"/>
      <c r="T16" s="38"/>
    </row>
    <row r="17" spans="1:20" x14ac:dyDescent="0.2">
      <c r="A17" s="23"/>
      <c r="B17" s="24"/>
      <c r="C17" s="35" t="s">
        <v>28</v>
      </c>
      <c r="D17" s="36"/>
      <c r="E17" s="37"/>
      <c r="F17" s="37"/>
      <c r="G17" s="37"/>
      <c r="H17" s="37"/>
      <c r="I17" s="37"/>
      <c r="J17" s="37"/>
      <c r="K17" s="37"/>
      <c r="L17" s="37"/>
      <c r="M17" s="37"/>
      <c r="N17" s="37"/>
      <c r="O17" s="37"/>
      <c r="P17" s="37"/>
      <c r="Q17" s="37"/>
      <c r="R17" s="268"/>
      <c r="S17" s="35"/>
      <c r="T17" s="38"/>
    </row>
    <row r="18" spans="1:20" x14ac:dyDescent="0.2">
      <c r="A18" s="34"/>
      <c r="B18" s="24"/>
      <c r="C18" s="35" t="s">
        <v>29</v>
      </c>
      <c r="D18" s="36"/>
      <c r="E18" s="37"/>
      <c r="F18" s="37"/>
      <c r="G18" s="37"/>
      <c r="H18" s="37"/>
      <c r="I18" s="37"/>
      <c r="J18" s="37"/>
      <c r="K18" s="37"/>
      <c r="L18" s="37"/>
      <c r="M18" s="37"/>
      <c r="N18" s="37"/>
      <c r="O18" s="37"/>
      <c r="P18" s="37"/>
      <c r="Q18" s="37"/>
      <c r="R18" s="268"/>
      <c r="S18" s="35"/>
      <c r="T18" s="38"/>
    </row>
    <row r="19" spans="1:20" x14ac:dyDescent="0.2">
      <c r="A19" s="45"/>
      <c r="B19" s="42" t="s">
        <v>30</v>
      </c>
      <c r="C19" s="44"/>
      <c r="D19" s="41"/>
      <c r="E19" s="46"/>
      <c r="F19" s="46"/>
      <c r="G19" s="46"/>
      <c r="H19" s="46"/>
      <c r="I19" s="46"/>
      <c r="J19" s="46"/>
      <c r="K19" s="46"/>
      <c r="L19" s="46"/>
      <c r="M19" s="46"/>
      <c r="N19" s="46"/>
      <c r="O19" s="46"/>
      <c r="P19" s="46"/>
      <c r="Q19" s="46"/>
      <c r="R19" s="43"/>
      <c r="S19" s="44"/>
      <c r="T19" s="40"/>
    </row>
    <row r="20" spans="1:20" x14ac:dyDescent="0.2">
      <c r="A20" s="45"/>
      <c r="B20" s="43" t="s">
        <v>31</v>
      </c>
      <c r="C20" s="40"/>
      <c r="D20" s="41"/>
      <c r="E20" s="42"/>
      <c r="F20" s="42"/>
      <c r="G20" s="42"/>
      <c r="H20" s="42"/>
      <c r="I20" s="42"/>
      <c r="J20" s="42"/>
      <c r="K20" s="42"/>
      <c r="L20" s="42"/>
      <c r="M20" s="42"/>
      <c r="N20" s="42"/>
      <c r="O20" s="42"/>
      <c r="P20" s="42"/>
      <c r="Q20" s="46"/>
      <c r="R20" s="43"/>
      <c r="S20" s="44"/>
      <c r="T20" s="40"/>
    </row>
    <row r="21" spans="1:20" ht="12.5" thickBot="1" x14ac:dyDescent="0.25">
      <c r="A21" s="47"/>
      <c r="B21" s="48" t="s">
        <v>32</v>
      </c>
      <c r="C21" s="49"/>
      <c r="D21" s="50"/>
      <c r="E21" s="51"/>
      <c r="F21" s="51"/>
      <c r="G21" s="51"/>
      <c r="H21" s="51"/>
      <c r="I21" s="51"/>
      <c r="J21" s="51"/>
      <c r="K21" s="51"/>
      <c r="L21" s="51"/>
      <c r="M21" s="51"/>
      <c r="N21" s="51"/>
      <c r="O21" s="51"/>
      <c r="P21" s="51"/>
      <c r="Q21" s="51"/>
      <c r="R21" s="269"/>
      <c r="S21" s="49"/>
      <c r="T21" s="52"/>
    </row>
    <row r="22" spans="1:20" x14ac:dyDescent="0.2">
      <c r="A22" s="53"/>
      <c r="B22" s="54"/>
      <c r="C22" s="54"/>
      <c r="D22" s="54"/>
      <c r="E22" s="54"/>
      <c r="F22" s="54"/>
      <c r="G22" s="54"/>
      <c r="H22" s="54"/>
      <c r="I22" s="54"/>
      <c r="J22" s="54"/>
      <c r="K22" s="54"/>
      <c r="L22" s="54"/>
      <c r="M22" s="54"/>
      <c r="N22" s="54"/>
      <c r="O22" s="54"/>
      <c r="P22" s="54"/>
      <c r="Q22" s="54"/>
      <c r="R22" s="54"/>
      <c r="S22" s="54"/>
      <c r="T22" s="54"/>
    </row>
    <row r="23" spans="1:20" x14ac:dyDescent="0.2">
      <c r="A23" s="53"/>
      <c r="B23" s="54"/>
      <c r="C23" s="54"/>
      <c r="D23" s="54"/>
      <c r="E23" s="54"/>
      <c r="F23" s="54"/>
      <c r="G23" s="54"/>
      <c r="H23" s="54"/>
      <c r="I23" s="54"/>
      <c r="J23" s="54"/>
      <c r="K23" s="54"/>
      <c r="L23" s="54"/>
      <c r="M23" s="54"/>
      <c r="N23" s="54"/>
      <c r="O23" s="54"/>
      <c r="P23" s="54"/>
      <c r="Q23" s="54"/>
      <c r="R23" s="54"/>
      <c r="S23" s="54"/>
      <c r="T23" s="54"/>
    </row>
    <row r="24" spans="1:20" ht="12.5" thickBot="1" x14ac:dyDescent="0.25">
      <c r="A24" s="55" t="s">
        <v>33</v>
      </c>
      <c r="B24" s="54"/>
      <c r="C24" s="54"/>
      <c r="D24" s="4"/>
      <c r="E24" s="4" t="s">
        <v>2</v>
      </c>
      <c r="F24" s="4" t="s">
        <v>3</v>
      </c>
      <c r="G24" s="4" t="s">
        <v>4</v>
      </c>
      <c r="H24" s="4" t="s">
        <v>5</v>
      </c>
      <c r="I24" s="4" t="s">
        <v>6</v>
      </c>
      <c r="J24" s="4" t="s">
        <v>7</v>
      </c>
      <c r="K24" s="4" t="s">
        <v>8</v>
      </c>
      <c r="L24" s="4" t="s">
        <v>9</v>
      </c>
      <c r="M24" s="4" t="s">
        <v>10</v>
      </c>
      <c r="N24" s="4" t="s">
        <v>11</v>
      </c>
      <c r="O24" s="4" t="s">
        <v>12</v>
      </c>
      <c r="P24" s="4" t="s">
        <v>13</v>
      </c>
      <c r="Q24" s="4" t="s">
        <v>14</v>
      </c>
      <c r="R24" s="4"/>
      <c r="T24" s="4" t="s">
        <v>15</v>
      </c>
    </row>
    <row r="25" spans="1:20" x14ac:dyDescent="0.2">
      <c r="A25" s="56"/>
      <c r="B25" s="57"/>
      <c r="C25" s="7" t="s">
        <v>411</v>
      </c>
      <c r="D25" s="8" t="s">
        <v>412</v>
      </c>
      <c r="E25" s="8" t="s">
        <v>413</v>
      </c>
      <c r="F25" s="8" t="s">
        <v>414</v>
      </c>
      <c r="G25" s="8" t="s">
        <v>415</v>
      </c>
      <c r="H25" s="8" t="s">
        <v>416</v>
      </c>
      <c r="I25" s="8" t="s">
        <v>417</v>
      </c>
      <c r="J25" s="8" t="s">
        <v>418</v>
      </c>
      <c r="K25" s="8" t="s">
        <v>419</v>
      </c>
      <c r="L25" s="8" t="s">
        <v>420</v>
      </c>
      <c r="M25" s="8" t="s">
        <v>421</v>
      </c>
      <c r="N25" s="8" t="s">
        <v>422</v>
      </c>
      <c r="O25" s="8" t="s">
        <v>423</v>
      </c>
      <c r="P25" s="262" t="s">
        <v>424</v>
      </c>
      <c r="Q25" s="674">
        <v>47908</v>
      </c>
      <c r="R25" s="674"/>
      <c r="S25" s="9"/>
      <c r="T25" s="10" t="s">
        <v>16</v>
      </c>
    </row>
    <row r="26" spans="1:20" ht="12.5" thickBot="1" x14ac:dyDescent="0.25">
      <c r="A26" s="58"/>
      <c r="B26" s="59" t="s">
        <v>34</v>
      </c>
      <c r="C26" s="60"/>
      <c r="D26" s="12"/>
      <c r="E26" s="13"/>
      <c r="F26" s="13"/>
      <c r="G26" s="13"/>
      <c r="H26" s="13"/>
      <c r="I26" s="13"/>
      <c r="J26" s="13"/>
      <c r="K26" s="13"/>
      <c r="L26" s="13"/>
      <c r="M26" s="13"/>
      <c r="N26" s="13"/>
      <c r="O26" s="13"/>
      <c r="P26" s="13"/>
      <c r="Q26" s="263"/>
      <c r="R26" s="14"/>
      <c r="S26" s="15"/>
      <c r="T26" s="11"/>
    </row>
    <row r="27" spans="1:20" ht="12.5" thickTop="1" x14ac:dyDescent="0.2">
      <c r="A27" s="61"/>
      <c r="B27" s="62" t="s">
        <v>35</v>
      </c>
      <c r="C27" s="63"/>
      <c r="D27" s="64"/>
      <c r="E27" s="64"/>
      <c r="F27" s="64"/>
      <c r="G27" s="64"/>
      <c r="H27" s="64"/>
      <c r="I27" s="64"/>
      <c r="J27" s="64"/>
      <c r="K27" s="64"/>
      <c r="L27" s="64"/>
      <c r="M27" s="64"/>
      <c r="N27" s="64"/>
      <c r="O27" s="64"/>
      <c r="P27" s="64"/>
      <c r="Q27" s="264"/>
      <c r="R27" s="62"/>
      <c r="S27" s="65"/>
      <c r="T27" s="63"/>
    </row>
    <row r="28" spans="1:20" x14ac:dyDescent="0.2">
      <c r="A28" s="61"/>
      <c r="B28" s="62"/>
      <c r="C28" s="66" t="s">
        <v>36</v>
      </c>
      <c r="D28" s="67"/>
      <c r="E28" s="68"/>
      <c r="F28" s="68"/>
      <c r="G28" s="68"/>
      <c r="H28" s="68"/>
      <c r="I28" s="68"/>
      <c r="J28" s="68"/>
      <c r="K28" s="68"/>
      <c r="L28" s="68"/>
      <c r="M28" s="68"/>
      <c r="N28" s="68"/>
      <c r="O28" s="68"/>
      <c r="P28" s="68"/>
      <c r="Q28" s="68"/>
      <c r="R28" s="260"/>
      <c r="S28" s="66"/>
      <c r="T28" s="69"/>
    </row>
    <row r="29" spans="1:20" x14ac:dyDescent="0.2">
      <c r="A29" s="61"/>
      <c r="B29" s="62"/>
      <c r="C29" s="70" t="s">
        <v>37</v>
      </c>
      <c r="D29" s="71"/>
      <c r="E29" s="72"/>
      <c r="F29" s="72"/>
      <c r="G29" s="72"/>
      <c r="H29" s="72"/>
      <c r="I29" s="72"/>
      <c r="J29" s="72"/>
      <c r="K29" s="72"/>
      <c r="L29" s="72"/>
      <c r="M29" s="72"/>
      <c r="N29" s="72"/>
      <c r="O29" s="72"/>
      <c r="P29" s="72"/>
      <c r="Q29" s="72"/>
      <c r="R29" s="261"/>
      <c r="S29" s="70"/>
      <c r="T29" s="73"/>
    </row>
    <row r="30" spans="1:20" x14ac:dyDescent="0.2">
      <c r="A30" s="61"/>
      <c r="B30" s="62"/>
      <c r="C30" s="70" t="s">
        <v>38</v>
      </c>
      <c r="D30" s="71"/>
      <c r="E30" s="72"/>
      <c r="F30" s="72"/>
      <c r="G30" s="72"/>
      <c r="H30" s="72"/>
      <c r="I30" s="72"/>
      <c r="J30" s="72"/>
      <c r="K30" s="72"/>
      <c r="L30" s="72"/>
      <c r="M30" s="72"/>
      <c r="N30" s="72"/>
      <c r="O30" s="72"/>
      <c r="P30" s="72"/>
      <c r="Q30" s="72"/>
      <c r="R30" s="261"/>
      <c r="S30" s="70"/>
      <c r="T30" s="73"/>
    </row>
    <row r="31" spans="1:20" x14ac:dyDescent="0.2">
      <c r="A31" s="74"/>
      <c r="B31" s="75"/>
      <c r="C31" s="76" t="s">
        <v>29</v>
      </c>
      <c r="D31" s="77"/>
      <c r="E31" s="78"/>
      <c r="F31" s="78"/>
      <c r="G31" s="78"/>
      <c r="H31" s="78"/>
      <c r="I31" s="78"/>
      <c r="J31" s="78"/>
      <c r="K31" s="78"/>
      <c r="L31" s="78"/>
      <c r="M31" s="78"/>
      <c r="N31" s="78"/>
      <c r="O31" s="78"/>
      <c r="P31" s="78"/>
      <c r="Q31" s="78"/>
      <c r="R31" s="75"/>
      <c r="S31" s="76"/>
      <c r="T31" s="79"/>
    </row>
    <row r="32" spans="1:20" x14ac:dyDescent="0.2">
      <c r="A32" s="61"/>
      <c r="B32" s="62" t="s">
        <v>39</v>
      </c>
      <c r="C32" s="63"/>
      <c r="D32" s="64"/>
      <c r="E32" s="64"/>
      <c r="F32" s="64"/>
      <c r="G32" s="64"/>
      <c r="H32" s="64"/>
      <c r="I32" s="64"/>
      <c r="J32" s="64"/>
      <c r="K32" s="64"/>
      <c r="L32" s="64"/>
      <c r="M32" s="64"/>
      <c r="N32" s="64"/>
      <c r="O32" s="64"/>
      <c r="P32" s="64"/>
      <c r="Q32" s="264"/>
      <c r="R32" s="62"/>
      <c r="S32" s="65"/>
      <c r="T32" s="63"/>
    </row>
    <row r="33" spans="1:20" x14ac:dyDescent="0.2">
      <c r="A33" s="61"/>
      <c r="B33" s="62"/>
      <c r="C33" s="66" t="s">
        <v>40</v>
      </c>
      <c r="D33" s="67"/>
      <c r="E33" s="68"/>
      <c r="F33" s="68"/>
      <c r="G33" s="68"/>
      <c r="H33" s="68"/>
      <c r="I33" s="68"/>
      <c r="J33" s="68"/>
      <c r="K33" s="68"/>
      <c r="L33" s="68"/>
      <c r="M33" s="68"/>
      <c r="N33" s="68"/>
      <c r="O33" s="68"/>
      <c r="P33" s="68"/>
      <c r="Q33" s="68"/>
      <c r="R33" s="260"/>
      <c r="S33" s="66"/>
      <c r="T33" s="69"/>
    </row>
    <row r="34" spans="1:20" x14ac:dyDescent="0.2">
      <c r="A34" s="61"/>
      <c r="B34" s="62"/>
      <c r="C34" s="70" t="s">
        <v>41</v>
      </c>
      <c r="D34" s="71"/>
      <c r="E34" s="72"/>
      <c r="F34" s="72"/>
      <c r="G34" s="72"/>
      <c r="H34" s="72"/>
      <c r="I34" s="72"/>
      <c r="J34" s="72"/>
      <c r="K34" s="72"/>
      <c r="L34" s="72"/>
      <c r="M34" s="72"/>
      <c r="N34" s="72"/>
      <c r="O34" s="72"/>
      <c r="P34" s="72"/>
      <c r="Q34" s="72"/>
      <c r="R34" s="261"/>
      <c r="S34" s="70"/>
      <c r="T34" s="73"/>
    </row>
    <row r="35" spans="1:20" x14ac:dyDescent="0.2">
      <c r="A35" s="61"/>
      <c r="B35" s="62"/>
      <c r="C35" s="70" t="s">
        <v>42</v>
      </c>
      <c r="D35" s="71"/>
      <c r="E35" s="72"/>
      <c r="F35" s="72"/>
      <c r="G35" s="72"/>
      <c r="H35" s="72"/>
      <c r="I35" s="72"/>
      <c r="J35" s="72"/>
      <c r="K35" s="72"/>
      <c r="L35" s="72"/>
      <c r="M35" s="72"/>
      <c r="N35" s="72"/>
      <c r="O35" s="72"/>
      <c r="P35" s="72"/>
      <c r="Q35" s="72"/>
      <c r="R35" s="261"/>
      <c r="S35" s="70"/>
      <c r="T35" s="73"/>
    </row>
    <row r="36" spans="1:20" x14ac:dyDescent="0.2">
      <c r="A36" s="61"/>
      <c r="B36" s="54"/>
      <c r="C36" s="76" t="s">
        <v>29</v>
      </c>
      <c r="D36" s="77"/>
      <c r="E36" s="78"/>
      <c r="F36" s="78"/>
      <c r="G36" s="78"/>
      <c r="H36" s="78"/>
      <c r="I36" s="78"/>
      <c r="J36" s="78"/>
      <c r="K36" s="78"/>
      <c r="L36" s="78"/>
      <c r="M36" s="78"/>
      <c r="N36" s="78"/>
      <c r="O36" s="78"/>
      <c r="P36" s="78"/>
      <c r="Q36" s="78"/>
      <c r="R36" s="75"/>
      <c r="S36" s="76"/>
      <c r="T36" s="79"/>
    </row>
    <row r="37" spans="1:20" x14ac:dyDescent="0.2">
      <c r="A37" s="80"/>
      <c r="B37" s="81" t="s">
        <v>58</v>
      </c>
      <c r="C37" s="82"/>
      <c r="D37" s="83"/>
      <c r="E37" s="83"/>
      <c r="F37" s="83"/>
      <c r="G37" s="83"/>
      <c r="H37" s="83"/>
      <c r="I37" s="83"/>
      <c r="J37" s="83"/>
      <c r="K37" s="83"/>
      <c r="L37" s="83"/>
      <c r="M37" s="83"/>
      <c r="N37" s="83"/>
      <c r="O37" s="83"/>
      <c r="P37" s="83"/>
      <c r="Q37" s="90"/>
      <c r="R37" s="81"/>
      <c r="S37" s="84"/>
      <c r="T37" s="82"/>
    </row>
    <row r="38" spans="1:20" x14ac:dyDescent="0.2">
      <c r="A38" s="74"/>
      <c r="B38" s="75" t="s">
        <v>43</v>
      </c>
      <c r="C38" s="79"/>
      <c r="D38" s="77"/>
      <c r="E38" s="77"/>
      <c r="F38" s="77"/>
      <c r="G38" s="77"/>
      <c r="H38" s="77"/>
      <c r="I38" s="77"/>
      <c r="J38" s="77"/>
      <c r="K38" s="77"/>
      <c r="L38" s="77"/>
      <c r="M38" s="77"/>
      <c r="N38" s="77"/>
      <c r="O38" s="77"/>
      <c r="P38" s="77"/>
      <c r="Q38" s="78"/>
      <c r="R38" s="75"/>
      <c r="S38" s="76"/>
      <c r="T38" s="79"/>
    </row>
    <row r="39" spans="1:20" x14ac:dyDescent="0.2">
      <c r="A39" s="80"/>
      <c r="B39" s="81" t="s">
        <v>59</v>
      </c>
      <c r="C39" s="82"/>
      <c r="D39" s="83"/>
      <c r="E39" s="83"/>
      <c r="F39" s="83"/>
      <c r="G39" s="83"/>
      <c r="H39" s="83"/>
      <c r="I39" s="83"/>
      <c r="J39" s="83"/>
      <c r="K39" s="83"/>
      <c r="L39" s="83"/>
      <c r="M39" s="83"/>
      <c r="N39" s="83"/>
      <c r="O39" s="83"/>
      <c r="P39" s="83"/>
      <c r="Q39" s="90"/>
      <c r="R39" s="81"/>
      <c r="S39" s="84"/>
      <c r="T39" s="82"/>
    </row>
    <row r="40" spans="1:20" ht="12.5" thickBot="1" x14ac:dyDescent="0.25">
      <c r="A40" s="85"/>
      <c r="B40" s="86" t="s">
        <v>44</v>
      </c>
      <c r="C40" s="87"/>
      <c r="D40" s="88"/>
      <c r="E40" s="88"/>
      <c r="F40" s="88"/>
      <c r="G40" s="88"/>
      <c r="H40" s="88"/>
      <c r="I40" s="88"/>
      <c r="J40" s="88"/>
      <c r="K40" s="88"/>
      <c r="L40" s="88"/>
      <c r="M40" s="88"/>
      <c r="N40" s="88"/>
      <c r="O40" s="88"/>
      <c r="P40" s="88"/>
      <c r="Q40" s="265"/>
      <c r="R40" s="86"/>
      <c r="S40" s="89"/>
      <c r="T40" s="87"/>
    </row>
    <row r="41" spans="1:20" x14ac:dyDescent="0.2">
      <c r="A41" s="62"/>
      <c r="B41" s="62"/>
      <c r="C41" s="62"/>
      <c r="D41" s="62"/>
      <c r="E41" s="62"/>
      <c r="F41" s="62"/>
      <c r="G41" s="62"/>
      <c r="H41" s="62"/>
      <c r="I41" s="62"/>
      <c r="J41" s="62"/>
      <c r="K41" s="62"/>
      <c r="L41" s="62"/>
      <c r="M41" s="62"/>
      <c r="N41" s="62"/>
      <c r="O41" s="62"/>
      <c r="P41" s="62"/>
      <c r="Q41" s="62"/>
      <c r="R41" s="62"/>
      <c r="S41" s="62"/>
      <c r="T41" s="62"/>
    </row>
    <row r="42" spans="1:20" x14ac:dyDescent="0.2">
      <c r="A42" s="62" t="s">
        <v>45</v>
      </c>
      <c r="B42" s="62"/>
      <c r="C42" s="62"/>
      <c r="D42" s="62"/>
      <c r="E42" s="62"/>
      <c r="F42" s="62"/>
      <c r="G42" s="62"/>
      <c r="H42" s="62"/>
      <c r="I42" s="62"/>
      <c r="J42" s="62"/>
      <c r="K42" s="62"/>
      <c r="L42" s="62"/>
      <c r="M42" s="62"/>
      <c r="N42" s="62"/>
      <c r="O42" s="62"/>
      <c r="P42" s="62"/>
      <c r="Q42" s="62"/>
      <c r="R42" s="62"/>
      <c r="S42" s="62"/>
      <c r="T42" s="62"/>
    </row>
    <row r="43" spans="1:20" x14ac:dyDescent="0.2">
      <c r="A43" s="62"/>
      <c r="B43" s="62"/>
      <c r="C43" s="90" t="s">
        <v>46</v>
      </c>
      <c r="D43" s="90"/>
      <c r="E43" s="90"/>
      <c r="F43" s="90"/>
      <c r="G43" s="90"/>
      <c r="H43" s="90"/>
      <c r="I43" s="90"/>
      <c r="J43" s="90"/>
      <c r="K43" s="90"/>
      <c r="L43" s="90"/>
      <c r="M43" s="90"/>
      <c r="N43" s="90"/>
      <c r="O43" s="90"/>
      <c r="P43" s="90"/>
      <c r="Q43" s="90"/>
      <c r="R43" s="90"/>
      <c r="S43" s="62"/>
      <c r="T43" s="62"/>
    </row>
    <row r="44" spans="1:20" x14ac:dyDescent="0.2">
      <c r="A44" s="62"/>
      <c r="B44" s="62"/>
      <c r="C44" s="90" t="s">
        <v>47</v>
      </c>
      <c r="D44" s="90"/>
      <c r="E44" s="62"/>
      <c r="F44" s="62"/>
      <c r="G44" s="62"/>
      <c r="H44" s="62"/>
      <c r="I44" s="62"/>
      <c r="J44" s="62"/>
      <c r="K44" s="62"/>
      <c r="L44" s="62"/>
      <c r="M44" s="62"/>
      <c r="N44" s="62"/>
      <c r="O44" s="62"/>
      <c r="P44" s="62"/>
      <c r="Q44" s="62"/>
      <c r="R44" s="62"/>
      <c r="S44" s="62"/>
      <c r="T44" s="62"/>
    </row>
    <row r="45" spans="1:20" x14ac:dyDescent="0.2">
      <c r="A45" s="62"/>
      <c r="B45" s="62"/>
      <c r="C45" s="90" t="s">
        <v>60</v>
      </c>
      <c r="D45" s="90"/>
      <c r="E45" s="62"/>
      <c r="F45" s="62"/>
      <c r="G45" s="62"/>
      <c r="H45" s="62"/>
      <c r="I45" s="62"/>
      <c r="J45" s="62"/>
      <c r="K45" s="62"/>
      <c r="L45" s="62"/>
      <c r="M45" s="62"/>
      <c r="N45" s="62"/>
      <c r="O45" s="62"/>
      <c r="P45" s="62"/>
      <c r="Q45" s="62"/>
      <c r="R45" s="62"/>
      <c r="S45" s="62"/>
      <c r="T45" s="62"/>
    </row>
    <row r="46" spans="1:20" x14ac:dyDescent="0.2">
      <c r="A46" s="62"/>
      <c r="B46" s="62"/>
      <c r="C46" s="90" t="s">
        <v>61</v>
      </c>
      <c r="D46" s="90"/>
      <c r="E46" s="62"/>
      <c r="F46" s="62"/>
      <c r="G46" s="62"/>
      <c r="H46" s="62"/>
      <c r="I46" s="62"/>
      <c r="J46" s="62"/>
      <c r="K46" s="62"/>
      <c r="L46" s="62"/>
      <c r="M46" s="62"/>
      <c r="N46" s="62"/>
      <c r="O46" s="62"/>
      <c r="P46" s="62"/>
      <c r="Q46" s="62"/>
      <c r="R46" s="62"/>
      <c r="S46" s="62"/>
      <c r="T46" s="62"/>
    </row>
    <row r="47" spans="1:20" x14ac:dyDescent="0.2">
      <c r="A47" s="62"/>
      <c r="B47" s="62"/>
      <c r="C47" s="62"/>
      <c r="D47" s="62"/>
      <c r="E47" s="62"/>
      <c r="F47" s="62"/>
      <c r="G47" s="62"/>
      <c r="H47" s="62"/>
      <c r="I47" s="62"/>
      <c r="J47" s="62"/>
      <c r="K47" s="62"/>
      <c r="L47" s="62"/>
      <c r="M47" s="62"/>
      <c r="N47" s="62"/>
      <c r="O47" s="62"/>
      <c r="P47" s="62"/>
      <c r="Q47" s="62"/>
      <c r="R47" s="62"/>
      <c r="S47" s="62"/>
      <c r="T47" s="62"/>
    </row>
    <row r="48" spans="1:20" x14ac:dyDescent="0.2">
      <c r="A48" s="53"/>
      <c r="B48" s="54" t="s">
        <v>230</v>
      </c>
      <c r="C48" s="54"/>
      <c r="D48" s="54"/>
      <c r="F48" s="54"/>
      <c r="H48" s="54"/>
      <c r="J48" s="54"/>
      <c r="L48" s="54"/>
      <c r="N48" s="54"/>
      <c r="P48" s="54"/>
      <c r="Q48" s="54"/>
      <c r="R48" s="54"/>
    </row>
    <row r="49" spans="1:3" x14ac:dyDescent="0.2">
      <c r="A49" s="53"/>
      <c r="B49" s="1" t="s">
        <v>231</v>
      </c>
      <c r="C49" s="54"/>
    </row>
    <row r="50" spans="1:3" x14ac:dyDescent="0.2">
      <c r="A50" s="53"/>
      <c r="B50" s="1" t="s">
        <v>232</v>
      </c>
      <c r="C50" s="54"/>
    </row>
    <row r="51" spans="1:3" x14ac:dyDescent="0.2">
      <c r="A51" s="53"/>
      <c r="B51" s="54" t="s">
        <v>229</v>
      </c>
      <c r="C51" s="54"/>
    </row>
    <row r="52" spans="1:3" x14ac:dyDescent="0.2">
      <c r="A52" s="53"/>
      <c r="B52" s="54"/>
      <c r="C52" s="54"/>
    </row>
    <row r="53" spans="1:3" x14ac:dyDescent="0.2">
      <c r="A53" s="53"/>
      <c r="B53" s="54"/>
      <c r="C53" s="54"/>
    </row>
    <row r="54" spans="1:3" x14ac:dyDescent="0.2">
      <c r="A54" s="53"/>
      <c r="B54" s="54"/>
      <c r="C54" s="54"/>
    </row>
    <row r="55" spans="1:3" x14ac:dyDescent="0.2">
      <c r="A55" s="53"/>
      <c r="B55" s="54"/>
      <c r="C55" s="54"/>
    </row>
    <row r="56" spans="1:3" x14ac:dyDescent="0.2">
      <c r="A56" s="53"/>
      <c r="B56" s="54"/>
      <c r="C56" s="54"/>
    </row>
    <row r="57" spans="1:3" x14ac:dyDescent="0.2">
      <c r="A57" s="53"/>
      <c r="B57" s="54"/>
      <c r="C57" s="54"/>
    </row>
    <row r="58" spans="1:3" x14ac:dyDescent="0.2">
      <c r="A58" s="53"/>
      <c r="B58" s="54"/>
      <c r="C58" s="54"/>
    </row>
    <row r="59" spans="1:3" x14ac:dyDescent="0.2">
      <c r="A59" s="53"/>
      <c r="B59" s="54"/>
      <c r="C59" s="54"/>
    </row>
    <row r="60" spans="1:3" x14ac:dyDescent="0.2">
      <c r="A60" s="53"/>
      <c r="B60" s="54"/>
      <c r="C60" s="54"/>
    </row>
    <row r="61" spans="1:3" x14ac:dyDescent="0.2">
      <c r="A61" s="53"/>
      <c r="B61" s="54"/>
      <c r="C61" s="54"/>
    </row>
    <row r="62" spans="1:3" x14ac:dyDescent="0.2">
      <c r="A62" s="54"/>
      <c r="B62" s="54"/>
      <c r="C62" s="54"/>
    </row>
    <row r="63" spans="1:3" x14ac:dyDescent="0.2">
      <c r="A63" s="54"/>
      <c r="B63" s="54"/>
      <c r="C63" s="54"/>
    </row>
    <row r="64" spans="1:3" x14ac:dyDescent="0.2">
      <c r="A64" s="54"/>
      <c r="B64" s="54"/>
      <c r="C64" s="54"/>
    </row>
    <row r="65" spans="1:3" x14ac:dyDescent="0.2">
      <c r="A65" s="54"/>
      <c r="B65" s="54"/>
      <c r="C65" s="54"/>
    </row>
    <row r="66" spans="1:3" x14ac:dyDescent="0.2">
      <c r="A66" s="54"/>
      <c r="B66" s="54"/>
      <c r="C66" s="54"/>
    </row>
  </sheetData>
  <mergeCells count="1">
    <mergeCell ref="A6:B6"/>
  </mergeCells>
  <phoneticPr fontId="1"/>
  <pageMargins left="0.78740157480314965" right="0.78740157480314965" top="0.78740157480314965" bottom="0.78740157480314965" header="0.51181102362204722" footer="0.51181102362204722"/>
  <pageSetup paperSize="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1"/>
  <sheetViews>
    <sheetView topLeftCell="A17" zoomScale="77" zoomScaleNormal="77" workbookViewId="0">
      <selection activeCell="B18" sqref="B18"/>
    </sheetView>
  </sheetViews>
  <sheetFormatPr defaultRowHeight="15" customHeight="1" x14ac:dyDescent="0.2"/>
  <cols>
    <col min="1" max="1" width="2.08984375" style="92" customWidth="1"/>
    <col min="2" max="2" width="2.6328125" style="1" customWidth="1"/>
    <col min="3" max="3" width="28" style="1" customWidth="1"/>
    <col min="4" max="17" width="11.90625" style="92" customWidth="1"/>
    <col min="18" max="18" width="10.6328125" style="92" customWidth="1"/>
    <col min="19" max="256" width="9" style="92"/>
    <col min="257" max="257" width="2.08984375" style="92" customWidth="1"/>
    <col min="258" max="258" width="2.6328125" style="92" customWidth="1"/>
    <col min="259" max="259" width="28" style="92" customWidth="1"/>
    <col min="260" max="272" width="12.6328125" style="92" customWidth="1"/>
    <col min="273" max="274" width="10.6328125" style="92" customWidth="1"/>
    <col min="275" max="512" width="9" style="92"/>
    <col min="513" max="513" width="2.08984375" style="92" customWidth="1"/>
    <col min="514" max="514" width="2.6328125" style="92" customWidth="1"/>
    <col min="515" max="515" width="28" style="92" customWidth="1"/>
    <col min="516" max="528" width="12.6328125" style="92" customWidth="1"/>
    <col min="529" max="530" width="10.6328125" style="92" customWidth="1"/>
    <col min="531" max="768" width="9" style="92"/>
    <col min="769" max="769" width="2.08984375" style="92" customWidth="1"/>
    <col min="770" max="770" width="2.6328125" style="92" customWidth="1"/>
    <col min="771" max="771" width="28" style="92" customWidth="1"/>
    <col min="772" max="784" width="12.6328125" style="92" customWidth="1"/>
    <col min="785" max="786" width="10.6328125" style="92" customWidth="1"/>
    <col min="787" max="1024" width="9" style="92"/>
    <col min="1025" max="1025" width="2.08984375" style="92" customWidth="1"/>
    <col min="1026" max="1026" width="2.6328125" style="92" customWidth="1"/>
    <col min="1027" max="1027" width="28" style="92" customWidth="1"/>
    <col min="1028" max="1040" width="12.6328125" style="92" customWidth="1"/>
    <col min="1041" max="1042" width="10.6328125" style="92" customWidth="1"/>
    <col min="1043" max="1280" width="9" style="92"/>
    <col min="1281" max="1281" width="2.08984375" style="92" customWidth="1"/>
    <col min="1282" max="1282" width="2.6328125" style="92" customWidth="1"/>
    <col min="1283" max="1283" width="28" style="92" customWidth="1"/>
    <col min="1284" max="1296" width="12.6328125" style="92" customWidth="1"/>
    <col min="1297" max="1298" width="10.6328125" style="92" customWidth="1"/>
    <col min="1299" max="1536" width="9" style="92"/>
    <col min="1537" max="1537" width="2.08984375" style="92" customWidth="1"/>
    <col min="1538" max="1538" width="2.6328125" style="92" customWidth="1"/>
    <col min="1539" max="1539" width="28" style="92" customWidth="1"/>
    <col min="1540" max="1552" width="12.6328125" style="92" customWidth="1"/>
    <col min="1553" max="1554" width="10.6328125" style="92" customWidth="1"/>
    <col min="1555" max="1792" width="9" style="92"/>
    <col min="1793" max="1793" width="2.08984375" style="92" customWidth="1"/>
    <col min="1794" max="1794" width="2.6328125" style="92" customWidth="1"/>
    <col min="1795" max="1795" width="28" style="92" customWidth="1"/>
    <col min="1796" max="1808" width="12.6328125" style="92" customWidth="1"/>
    <col min="1809" max="1810" width="10.6328125" style="92" customWidth="1"/>
    <col min="1811" max="2048" width="9" style="92"/>
    <col min="2049" max="2049" width="2.08984375" style="92" customWidth="1"/>
    <col min="2050" max="2050" width="2.6328125" style="92" customWidth="1"/>
    <col min="2051" max="2051" width="28" style="92" customWidth="1"/>
    <col min="2052" max="2064" width="12.6328125" style="92" customWidth="1"/>
    <col min="2065" max="2066" width="10.6328125" style="92" customWidth="1"/>
    <col min="2067" max="2304" width="9" style="92"/>
    <col min="2305" max="2305" width="2.08984375" style="92" customWidth="1"/>
    <col min="2306" max="2306" width="2.6328125" style="92" customWidth="1"/>
    <col min="2307" max="2307" width="28" style="92" customWidth="1"/>
    <col min="2308" max="2320" width="12.6328125" style="92" customWidth="1"/>
    <col min="2321" max="2322" width="10.6328125" style="92" customWidth="1"/>
    <col min="2323" max="2560" width="9" style="92"/>
    <col min="2561" max="2561" width="2.08984375" style="92" customWidth="1"/>
    <col min="2562" max="2562" width="2.6328125" style="92" customWidth="1"/>
    <col min="2563" max="2563" width="28" style="92" customWidth="1"/>
    <col min="2564" max="2576" width="12.6328125" style="92" customWidth="1"/>
    <col min="2577" max="2578" width="10.6328125" style="92" customWidth="1"/>
    <col min="2579" max="2816" width="9" style="92"/>
    <col min="2817" max="2817" width="2.08984375" style="92" customWidth="1"/>
    <col min="2818" max="2818" width="2.6328125" style="92" customWidth="1"/>
    <col min="2819" max="2819" width="28" style="92" customWidth="1"/>
    <col min="2820" max="2832" width="12.6328125" style="92" customWidth="1"/>
    <col min="2833" max="2834" width="10.6328125" style="92" customWidth="1"/>
    <col min="2835" max="3072" width="9" style="92"/>
    <col min="3073" max="3073" width="2.08984375" style="92" customWidth="1"/>
    <col min="3074" max="3074" width="2.6328125" style="92" customWidth="1"/>
    <col min="3075" max="3075" width="28" style="92" customWidth="1"/>
    <col min="3076" max="3088" width="12.6328125" style="92" customWidth="1"/>
    <col min="3089" max="3090" width="10.6328125" style="92" customWidth="1"/>
    <col min="3091" max="3328" width="9" style="92"/>
    <col min="3329" max="3329" width="2.08984375" style="92" customWidth="1"/>
    <col min="3330" max="3330" width="2.6328125" style="92" customWidth="1"/>
    <col min="3331" max="3331" width="28" style="92" customWidth="1"/>
    <col min="3332" max="3344" width="12.6328125" style="92" customWidth="1"/>
    <col min="3345" max="3346" width="10.6328125" style="92" customWidth="1"/>
    <col min="3347" max="3584" width="9" style="92"/>
    <col min="3585" max="3585" width="2.08984375" style="92" customWidth="1"/>
    <col min="3586" max="3586" width="2.6328125" style="92" customWidth="1"/>
    <col min="3587" max="3587" width="28" style="92" customWidth="1"/>
    <col min="3588" max="3600" width="12.6328125" style="92" customWidth="1"/>
    <col min="3601" max="3602" width="10.6328125" style="92" customWidth="1"/>
    <col min="3603" max="3840" width="9" style="92"/>
    <col min="3841" max="3841" width="2.08984375" style="92" customWidth="1"/>
    <col min="3842" max="3842" width="2.6328125" style="92" customWidth="1"/>
    <col min="3843" max="3843" width="28" style="92" customWidth="1"/>
    <col min="3844" max="3856" width="12.6328125" style="92" customWidth="1"/>
    <col min="3857" max="3858" width="10.6328125" style="92" customWidth="1"/>
    <col min="3859" max="4096" width="9" style="92"/>
    <col min="4097" max="4097" width="2.08984375" style="92" customWidth="1"/>
    <col min="4098" max="4098" width="2.6328125" style="92" customWidth="1"/>
    <col min="4099" max="4099" width="28" style="92" customWidth="1"/>
    <col min="4100" max="4112" width="12.6328125" style="92" customWidth="1"/>
    <col min="4113" max="4114" width="10.6328125" style="92" customWidth="1"/>
    <col min="4115" max="4352" width="9" style="92"/>
    <col min="4353" max="4353" width="2.08984375" style="92" customWidth="1"/>
    <col min="4354" max="4354" width="2.6328125" style="92" customWidth="1"/>
    <col min="4355" max="4355" width="28" style="92" customWidth="1"/>
    <col min="4356" max="4368" width="12.6328125" style="92" customWidth="1"/>
    <col min="4369" max="4370" width="10.6328125" style="92" customWidth="1"/>
    <col min="4371" max="4608" width="9" style="92"/>
    <col min="4609" max="4609" width="2.08984375" style="92" customWidth="1"/>
    <col min="4610" max="4610" width="2.6328125" style="92" customWidth="1"/>
    <col min="4611" max="4611" width="28" style="92" customWidth="1"/>
    <col min="4612" max="4624" width="12.6328125" style="92" customWidth="1"/>
    <col min="4625" max="4626" width="10.6328125" style="92" customWidth="1"/>
    <col min="4627" max="4864" width="9" style="92"/>
    <col min="4865" max="4865" width="2.08984375" style="92" customWidth="1"/>
    <col min="4866" max="4866" width="2.6328125" style="92" customWidth="1"/>
    <col min="4867" max="4867" width="28" style="92" customWidth="1"/>
    <col min="4868" max="4880" width="12.6328125" style="92" customWidth="1"/>
    <col min="4881" max="4882" width="10.6328125" style="92" customWidth="1"/>
    <col min="4883" max="5120" width="9" style="92"/>
    <col min="5121" max="5121" width="2.08984375" style="92" customWidth="1"/>
    <col min="5122" max="5122" width="2.6328125" style="92" customWidth="1"/>
    <col min="5123" max="5123" width="28" style="92" customWidth="1"/>
    <col min="5124" max="5136" width="12.6328125" style="92" customWidth="1"/>
    <col min="5137" max="5138" width="10.6328125" style="92" customWidth="1"/>
    <col min="5139" max="5376" width="9" style="92"/>
    <col min="5377" max="5377" width="2.08984375" style="92" customWidth="1"/>
    <col min="5378" max="5378" width="2.6328125" style="92" customWidth="1"/>
    <col min="5379" max="5379" width="28" style="92" customWidth="1"/>
    <col min="5380" max="5392" width="12.6328125" style="92" customWidth="1"/>
    <col min="5393" max="5394" width="10.6328125" style="92" customWidth="1"/>
    <col min="5395" max="5632" width="9" style="92"/>
    <col min="5633" max="5633" width="2.08984375" style="92" customWidth="1"/>
    <col min="5634" max="5634" width="2.6328125" style="92" customWidth="1"/>
    <col min="5635" max="5635" width="28" style="92" customWidth="1"/>
    <col min="5636" max="5648" width="12.6328125" style="92" customWidth="1"/>
    <col min="5649" max="5650" width="10.6328125" style="92" customWidth="1"/>
    <col min="5651" max="5888" width="9" style="92"/>
    <col min="5889" max="5889" width="2.08984375" style="92" customWidth="1"/>
    <col min="5890" max="5890" width="2.6328125" style="92" customWidth="1"/>
    <col min="5891" max="5891" width="28" style="92" customWidth="1"/>
    <col min="5892" max="5904" width="12.6328125" style="92" customWidth="1"/>
    <col min="5905" max="5906" width="10.6328125" style="92" customWidth="1"/>
    <col min="5907" max="6144" width="9" style="92"/>
    <col min="6145" max="6145" width="2.08984375" style="92" customWidth="1"/>
    <col min="6146" max="6146" width="2.6328125" style="92" customWidth="1"/>
    <col min="6147" max="6147" width="28" style="92" customWidth="1"/>
    <col min="6148" max="6160" width="12.6328125" style="92" customWidth="1"/>
    <col min="6161" max="6162" width="10.6328125" style="92" customWidth="1"/>
    <col min="6163" max="6400" width="9" style="92"/>
    <col min="6401" max="6401" width="2.08984375" style="92" customWidth="1"/>
    <col min="6402" max="6402" width="2.6328125" style="92" customWidth="1"/>
    <col min="6403" max="6403" width="28" style="92" customWidth="1"/>
    <col min="6404" max="6416" width="12.6328125" style="92" customWidth="1"/>
    <col min="6417" max="6418" width="10.6328125" style="92" customWidth="1"/>
    <col min="6419" max="6656" width="9" style="92"/>
    <col min="6657" max="6657" width="2.08984375" style="92" customWidth="1"/>
    <col min="6658" max="6658" width="2.6328125" style="92" customWidth="1"/>
    <col min="6659" max="6659" width="28" style="92" customWidth="1"/>
    <col min="6660" max="6672" width="12.6328125" style="92" customWidth="1"/>
    <col min="6673" max="6674" width="10.6328125" style="92" customWidth="1"/>
    <col min="6675" max="6912" width="9" style="92"/>
    <col min="6913" max="6913" width="2.08984375" style="92" customWidth="1"/>
    <col min="6914" max="6914" width="2.6328125" style="92" customWidth="1"/>
    <col min="6915" max="6915" width="28" style="92" customWidth="1"/>
    <col min="6916" max="6928" width="12.6328125" style="92" customWidth="1"/>
    <col min="6929" max="6930" width="10.6328125" style="92" customWidth="1"/>
    <col min="6931" max="7168" width="9" style="92"/>
    <col min="7169" max="7169" width="2.08984375" style="92" customWidth="1"/>
    <col min="7170" max="7170" width="2.6328125" style="92" customWidth="1"/>
    <col min="7171" max="7171" width="28" style="92" customWidth="1"/>
    <col min="7172" max="7184" width="12.6328125" style="92" customWidth="1"/>
    <col min="7185" max="7186" width="10.6328125" style="92" customWidth="1"/>
    <col min="7187" max="7424" width="9" style="92"/>
    <col min="7425" max="7425" width="2.08984375" style="92" customWidth="1"/>
    <col min="7426" max="7426" width="2.6328125" style="92" customWidth="1"/>
    <col min="7427" max="7427" width="28" style="92" customWidth="1"/>
    <col min="7428" max="7440" width="12.6328125" style="92" customWidth="1"/>
    <col min="7441" max="7442" width="10.6328125" style="92" customWidth="1"/>
    <col min="7443" max="7680" width="9" style="92"/>
    <col min="7681" max="7681" width="2.08984375" style="92" customWidth="1"/>
    <col min="7682" max="7682" width="2.6328125" style="92" customWidth="1"/>
    <col min="7683" max="7683" width="28" style="92" customWidth="1"/>
    <col min="7684" max="7696" width="12.6328125" style="92" customWidth="1"/>
    <col min="7697" max="7698" width="10.6328125" style="92" customWidth="1"/>
    <col min="7699" max="7936" width="9" style="92"/>
    <col min="7937" max="7937" width="2.08984375" style="92" customWidth="1"/>
    <col min="7938" max="7938" width="2.6328125" style="92" customWidth="1"/>
    <col min="7939" max="7939" width="28" style="92" customWidth="1"/>
    <col min="7940" max="7952" width="12.6328125" style="92" customWidth="1"/>
    <col min="7953" max="7954" width="10.6328125" style="92" customWidth="1"/>
    <col min="7955" max="8192" width="9" style="92"/>
    <col min="8193" max="8193" width="2.08984375" style="92" customWidth="1"/>
    <col min="8194" max="8194" width="2.6328125" style="92" customWidth="1"/>
    <col min="8195" max="8195" width="28" style="92" customWidth="1"/>
    <col min="8196" max="8208" width="12.6328125" style="92" customWidth="1"/>
    <col min="8209" max="8210" width="10.6328125" style="92" customWidth="1"/>
    <col min="8211" max="8448" width="9" style="92"/>
    <col min="8449" max="8449" width="2.08984375" style="92" customWidth="1"/>
    <col min="8450" max="8450" width="2.6328125" style="92" customWidth="1"/>
    <col min="8451" max="8451" width="28" style="92" customWidth="1"/>
    <col min="8452" max="8464" width="12.6328125" style="92" customWidth="1"/>
    <col min="8465" max="8466" width="10.6328125" style="92" customWidth="1"/>
    <col min="8467" max="8704" width="9" style="92"/>
    <col min="8705" max="8705" width="2.08984375" style="92" customWidth="1"/>
    <col min="8706" max="8706" width="2.6328125" style="92" customWidth="1"/>
    <col min="8707" max="8707" width="28" style="92" customWidth="1"/>
    <col min="8708" max="8720" width="12.6328125" style="92" customWidth="1"/>
    <col min="8721" max="8722" width="10.6328125" style="92" customWidth="1"/>
    <col min="8723" max="8960" width="9" style="92"/>
    <col min="8961" max="8961" width="2.08984375" style="92" customWidth="1"/>
    <col min="8962" max="8962" width="2.6328125" style="92" customWidth="1"/>
    <col min="8963" max="8963" width="28" style="92" customWidth="1"/>
    <col min="8964" max="8976" width="12.6328125" style="92" customWidth="1"/>
    <col min="8977" max="8978" width="10.6328125" style="92" customWidth="1"/>
    <col min="8979" max="9216" width="9" style="92"/>
    <col min="9217" max="9217" width="2.08984375" style="92" customWidth="1"/>
    <col min="9218" max="9218" width="2.6328125" style="92" customWidth="1"/>
    <col min="9219" max="9219" width="28" style="92" customWidth="1"/>
    <col min="9220" max="9232" width="12.6328125" style="92" customWidth="1"/>
    <col min="9233" max="9234" width="10.6328125" style="92" customWidth="1"/>
    <col min="9235" max="9472" width="9" style="92"/>
    <col min="9473" max="9473" width="2.08984375" style="92" customWidth="1"/>
    <col min="9474" max="9474" width="2.6328125" style="92" customWidth="1"/>
    <col min="9475" max="9475" width="28" style="92" customWidth="1"/>
    <col min="9476" max="9488" width="12.6328125" style="92" customWidth="1"/>
    <col min="9489" max="9490" width="10.6328125" style="92" customWidth="1"/>
    <col min="9491" max="9728" width="9" style="92"/>
    <col min="9729" max="9729" width="2.08984375" style="92" customWidth="1"/>
    <col min="9730" max="9730" width="2.6328125" style="92" customWidth="1"/>
    <col min="9731" max="9731" width="28" style="92" customWidth="1"/>
    <col min="9732" max="9744" width="12.6328125" style="92" customWidth="1"/>
    <col min="9745" max="9746" width="10.6328125" style="92" customWidth="1"/>
    <col min="9747" max="9984" width="9" style="92"/>
    <col min="9985" max="9985" width="2.08984375" style="92" customWidth="1"/>
    <col min="9986" max="9986" width="2.6328125" style="92" customWidth="1"/>
    <col min="9987" max="9987" width="28" style="92" customWidth="1"/>
    <col min="9988" max="10000" width="12.6328125" style="92" customWidth="1"/>
    <col min="10001" max="10002" width="10.6328125" style="92" customWidth="1"/>
    <col min="10003" max="10240" width="9" style="92"/>
    <col min="10241" max="10241" width="2.08984375" style="92" customWidth="1"/>
    <col min="10242" max="10242" width="2.6328125" style="92" customWidth="1"/>
    <col min="10243" max="10243" width="28" style="92" customWidth="1"/>
    <col min="10244" max="10256" width="12.6328125" style="92" customWidth="1"/>
    <col min="10257" max="10258" width="10.6328125" style="92" customWidth="1"/>
    <col min="10259" max="10496" width="9" style="92"/>
    <col min="10497" max="10497" width="2.08984375" style="92" customWidth="1"/>
    <col min="10498" max="10498" width="2.6328125" style="92" customWidth="1"/>
    <col min="10499" max="10499" width="28" style="92" customWidth="1"/>
    <col min="10500" max="10512" width="12.6328125" style="92" customWidth="1"/>
    <col min="10513" max="10514" width="10.6328125" style="92" customWidth="1"/>
    <col min="10515" max="10752" width="9" style="92"/>
    <col min="10753" max="10753" width="2.08984375" style="92" customWidth="1"/>
    <col min="10754" max="10754" width="2.6328125" style="92" customWidth="1"/>
    <col min="10755" max="10755" width="28" style="92" customWidth="1"/>
    <col min="10756" max="10768" width="12.6328125" style="92" customWidth="1"/>
    <col min="10769" max="10770" width="10.6328125" style="92" customWidth="1"/>
    <col min="10771" max="11008" width="9" style="92"/>
    <col min="11009" max="11009" width="2.08984375" style="92" customWidth="1"/>
    <col min="11010" max="11010" width="2.6328125" style="92" customWidth="1"/>
    <col min="11011" max="11011" width="28" style="92" customWidth="1"/>
    <col min="11012" max="11024" width="12.6328125" style="92" customWidth="1"/>
    <col min="11025" max="11026" width="10.6328125" style="92" customWidth="1"/>
    <col min="11027" max="11264" width="9" style="92"/>
    <col min="11265" max="11265" width="2.08984375" style="92" customWidth="1"/>
    <col min="11266" max="11266" width="2.6328125" style="92" customWidth="1"/>
    <col min="11267" max="11267" width="28" style="92" customWidth="1"/>
    <col min="11268" max="11280" width="12.6328125" style="92" customWidth="1"/>
    <col min="11281" max="11282" width="10.6328125" style="92" customWidth="1"/>
    <col min="11283" max="11520" width="9" style="92"/>
    <col min="11521" max="11521" width="2.08984375" style="92" customWidth="1"/>
    <col min="11522" max="11522" width="2.6328125" style="92" customWidth="1"/>
    <col min="11523" max="11523" width="28" style="92" customWidth="1"/>
    <col min="11524" max="11536" width="12.6328125" style="92" customWidth="1"/>
    <col min="11537" max="11538" width="10.6328125" style="92" customWidth="1"/>
    <col min="11539" max="11776" width="9" style="92"/>
    <col min="11777" max="11777" width="2.08984375" style="92" customWidth="1"/>
    <col min="11778" max="11778" width="2.6328125" style="92" customWidth="1"/>
    <col min="11779" max="11779" width="28" style="92" customWidth="1"/>
    <col min="11780" max="11792" width="12.6328125" style="92" customWidth="1"/>
    <col min="11793" max="11794" width="10.6328125" style="92" customWidth="1"/>
    <col min="11795" max="12032" width="9" style="92"/>
    <col min="12033" max="12033" width="2.08984375" style="92" customWidth="1"/>
    <col min="12034" max="12034" width="2.6328125" style="92" customWidth="1"/>
    <col min="12035" max="12035" width="28" style="92" customWidth="1"/>
    <col min="12036" max="12048" width="12.6328125" style="92" customWidth="1"/>
    <col min="12049" max="12050" width="10.6328125" style="92" customWidth="1"/>
    <col min="12051" max="12288" width="9" style="92"/>
    <col min="12289" max="12289" width="2.08984375" style="92" customWidth="1"/>
    <col min="12290" max="12290" width="2.6328125" style="92" customWidth="1"/>
    <col min="12291" max="12291" width="28" style="92" customWidth="1"/>
    <col min="12292" max="12304" width="12.6328125" style="92" customWidth="1"/>
    <col min="12305" max="12306" width="10.6328125" style="92" customWidth="1"/>
    <col min="12307" max="12544" width="9" style="92"/>
    <col min="12545" max="12545" width="2.08984375" style="92" customWidth="1"/>
    <col min="12546" max="12546" width="2.6328125" style="92" customWidth="1"/>
    <col min="12547" max="12547" width="28" style="92" customWidth="1"/>
    <col min="12548" max="12560" width="12.6328125" style="92" customWidth="1"/>
    <col min="12561" max="12562" width="10.6328125" style="92" customWidth="1"/>
    <col min="12563" max="12800" width="9" style="92"/>
    <col min="12801" max="12801" width="2.08984375" style="92" customWidth="1"/>
    <col min="12802" max="12802" width="2.6328125" style="92" customWidth="1"/>
    <col min="12803" max="12803" width="28" style="92" customWidth="1"/>
    <col min="12804" max="12816" width="12.6328125" style="92" customWidth="1"/>
    <col min="12817" max="12818" width="10.6328125" style="92" customWidth="1"/>
    <col min="12819" max="13056" width="9" style="92"/>
    <col min="13057" max="13057" width="2.08984375" style="92" customWidth="1"/>
    <col min="13058" max="13058" width="2.6328125" style="92" customWidth="1"/>
    <col min="13059" max="13059" width="28" style="92" customWidth="1"/>
    <col min="13060" max="13072" width="12.6328125" style="92" customWidth="1"/>
    <col min="13073" max="13074" width="10.6328125" style="92" customWidth="1"/>
    <col min="13075" max="13312" width="9" style="92"/>
    <col min="13313" max="13313" width="2.08984375" style="92" customWidth="1"/>
    <col min="13314" max="13314" width="2.6328125" style="92" customWidth="1"/>
    <col min="13315" max="13315" width="28" style="92" customWidth="1"/>
    <col min="13316" max="13328" width="12.6328125" style="92" customWidth="1"/>
    <col min="13329" max="13330" width="10.6328125" style="92" customWidth="1"/>
    <col min="13331" max="13568" width="9" style="92"/>
    <col min="13569" max="13569" width="2.08984375" style="92" customWidth="1"/>
    <col min="13570" max="13570" width="2.6328125" style="92" customWidth="1"/>
    <col min="13571" max="13571" width="28" style="92" customWidth="1"/>
    <col min="13572" max="13584" width="12.6328125" style="92" customWidth="1"/>
    <col min="13585" max="13586" width="10.6328125" style="92" customWidth="1"/>
    <col min="13587" max="13824" width="9" style="92"/>
    <col min="13825" max="13825" width="2.08984375" style="92" customWidth="1"/>
    <col min="13826" max="13826" width="2.6328125" style="92" customWidth="1"/>
    <col min="13827" max="13827" width="28" style="92" customWidth="1"/>
    <col min="13828" max="13840" width="12.6328125" style="92" customWidth="1"/>
    <col min="13841" max="13842" width="10.6328125" style="92" customWidth="1"/>
    <col min="13843" max="14080" width="9" style="92"/>
    <col min="14081" max="14081" width="2.08984375" style="92" customWidth="1"/>
    <col min="14082" max="14082" width="2.6328125" style="92" customWidth="1"/>
    <col min="14083" max="14083" width="28" style="92" customWidth="1"/>
    <col min="14084" max="14096" width="12.6328125" style="92" customWidth="1"/>
    <col min="14097" max="14098" width="10.6328125" style="92" customWidth="1"/>
    <col min="14099" max="14336" width="9" style="92"/>
    <col min="14337" max="14337" width="2.08984375" style="92" customWidth="1"/>
    <col min="14338" max="14338" width="2.6328125" style="92" customWidth="1"/>
    <col min="14339" max="14339" width="28" style="92" customWidth="1"/>
    <col min="14340" max="14352" width="12.6328125" style="92" customWidth="1"/>
    <col min="14353" max="14354" width="10.6328125" style="92" customWidth="1"/>
    <col min="14355" max="14592" width="9" style="92"/>
    <col min="14593" max="14593" width="2.08984375" style="92" customWidth="1"/>
    <col min="14594" max="14594" width="2.6328125" style="92" customWidth="1"/>
    <col min="14595" max="14595" width="28" style="92" customWidth="1"/>
    <col min="14596" max="14608" width="12.6328125" style="92" customWidth="1"/>
    <col min="14609" max="14610" width="10.6328125" style="92" customWidth="1"/>
    <col min="14611" max="14848" width="9" style="92"/>
    <col min="14849" max="14849" width="2.08984375" style="92" customWidth="1"/>
    <col min="14850" max="14850" width="2.6328125" style="92" customWidth="1"/>
    <col min="14851" max="14851" width="28" style="92" customWidth="1"/>
    <col min="14852" max="14864" width="12.6328125" style="92" customWidth="1"/>
    <col min="14865" max="14866" width="10.6328125" style="92" customWidth="1"/>
    <col min="14867" max="15104" width="9" style="92"/>
    <col min="15105" max="15105" width="2.08984375" style="92" customWidth="1"/>
    <col min="15106" max="15106" width="2.6328125" style="92" customWidth="1"/>
    <col min="15107" max="15107" width="28" style="92" customWidth="1"/>
    <col min="15108" max="15120" width="12.6328125" style="92" customWidth="1"/>
    <col min="15121" max="15122" width="10.6328125" style="92" customWidth="1"/>
    <col min="15123" max="15360" width="9" style="92"/>
    <col min="15361" max="15361" width="2.08984375" style="92" customWidth="1"/>
    <col min="15362" max="15362" width="2.6328125" style="92" customWidth="1"/>
    <col min="15363" max="15363" width="28" style="92" customWidth="1"/>
    <col min="15364" max="15376" width="12.6328125" style="92" customWidth="1"/>
    <col min="15377" max="15378" width="10.6328125" style="92" customWidth="1"/>
    <col min="15379" max="15616" width="9" style="92"/>
    <col min="15617" max="15617" width="2.08984375" style="92" customWidth="1"/>
    <col min="15618" max="15618" width="2.6328125" style="92" customWidth="1"/>
    <col min="15619" max="15619" width="28" style="92" customWidth="1"/>
    <col min="15620" max="15632" width="12.6328125" style="92" customWidth="1"/>
    <col min="15633" max="15634" width="10.6328125" style="92" customWidth="1"/>
    <col min="15635" max="15872" width="9" style="92"/>
    <col min="15873" max="15873" width="2.08984375" style="92" customWidth="1"/>
    <col min="15874" max="15874" width="2.6328125" style="92" customWidth="1"/>
    <col min="15875" max="15875" width="28" style="92" customWidth="1"/>
    <col min="15876" max="15888" width="12.6328125" style="92" customWidth="1"/>
    <col min="15889" max="15890" width="10.6328125" style="92" customWidth="1"/>
    <col min="15891" max="16128" width="9" style="92"/>
    <col min="16129" max="16129" width="2.08984375" style="92" customWidth="1"/>
    <col min="16130" max="16130" width="2.6328125" style="92" customWidth="1"/>
    <col min="16131" max="16131" width="28" style="92" customWidth="1"/>
    <col min="16132" max="16144" width="12.6328125" style="92" customWidth="1"/>
    <col min="16145" max="16146" width="10.6328125" style="92" customWidth="1"/>
    <col min="16147" max="16384" width="9" style="92"/>
  </cols>
  <sheetData>
    <row r="1" spans="2:18" ht="17.25" customHeight="1" x14ac:dyDescent="0.2">
      <c r="Q1" s="2" t="s">
        <v>281</v>
      </c>
    </row>
    <row r="2" spans="2:18" ht="15" customHeight="1" x14ac:dyDescent="0.2">
      <c r="B2" s="3" t="s">
        <v>283</v>
      </c>
    </row>
    <row r="3" spans="2:18" ht="15" customHeight="1" x14ac:dyDescent="0.2">
      <c r="B3" s="3"/>
    </row>
    <row r="4" spans="2:18" ht="15" customHeight="1" thickBot="1" x14ac:dyDescent="0.25">
      <c r="D4" s="1"/>
      <c r="O4" s="4"/>
      <c r="P4" s="4"/>
      <c r="Q4" s="4" t="s">
        <v>15</v>
      </c>
    </row>
    <row r="5" spans="2:18" ht="15" customHeight="1" x14ac:dyDescent="0.2">
      <c r="B5" s="5"/>
      <c r="C5" s="7" t="s">
        <v>284</v>
      </c>
      <c r="D5" s="226" t="s">
        <v>403</v>
      </c>
      <c r="E5" s="117" t="s">
        <v>403</v>
      </c>
      <c r="F5" s="117" t="s">
        <v>403</v>
      </c>
      <c r="G5" s="117" t="s">
        <v>404</v>
      </c>
      <c r="H5" s="117" t="s">
        <v>404</v>
      </c>
      <c r="I5" s="117" t="s">
        <v>404</v>
      </c>
      <c r="J5" s="117" t="s">
        <v>405</v>
      </c>
      <c r="K5" s="117" t="s">
        <v>405</v>
      </c>
      <c r="L5" s="117" t="s">
        <v>405</v>
      </c>
      <c r="M5" s="117" t="s">
        <v>406</v>
      </c>
      <c r="N5" s="117" t="s">
        <v>406</v>
      </c>
      <c r="O5" s="117" t="s">
        <v>406</v>
      </c>
      <c r="P5" s="117" t="s">
        <v>407</v>
      </c>
      <c r="Q5" s="117" t="s">
        <v>407</v>
      </c>
    </row>
    <row r="6" spans="2:18" ht="15" customHeight="1" thickBot="1" x14ac:dyDescent="0.25">
      <c r="B6" s="225"/>
      <c r="C6" s="11"/>
      <c r="D6" s="227" t="s">
        <v>430</v>
      </c>
      <c r="E6" s="115" t="s">
        <v>441</v>
      </c>
      <c r="F6" s="114" t="s">
        <v>442</v>
      </c>
      <c r="G6" s="114" t="s">
        <v>431</v>
      </c>
      <c r="H6" s="114" t="s">
        <v>285</v>
      </c>
      <c r="I6" s="114" t="s">
        <v>130</v>
      </c>
      <c r="J6" s="114" t="s">
        <v>431</v>
      </c>
      <c r="K6" s="114" t="s">
        <v>285</v>
      </c>
      <c r="L6" s="114" t="s">
        <v>130</v>
      </c>
      <c r="M6" s="114" t="s">
        <v>431</v>
      </c>
      <c r="N6" s="114" t="s">
        <v>285</v>
      </c>
      <c r="O6" s="114" t="s">
        <v>130</v>
      </c>
      <c r="P6" s="114" t="s">
        <v>431</v>
      </c>
      <c r="Q6" s="114" t="s">
        <v>285</v>
      </c>
    </row>
    <row r="7" spans="2:18" ht="15" customHeight="1" thickTop="1" x14ac:dyDescent="0.2">
      <c r="B7" s="112" t="s">
        <v>63</v>
      </c>
      <c r="C7" s="18"/>
      <c r="D7" s="19"/>
      <c r="E7" s="681"/>
      <c r="F7" s="681"/>
      <c r="G7" s="20"/>
      <c r="H7" s="681"/>
      <c r="I7" s="681"/>
      <c r="J7" s="20"/>
      <c r="K7" s="681"/>
      <c r="L7" s="681"/>
      <c r="M7" s="20"/>
      <c r="N7" s="681"/>
      <c r="O7" s="681"/>
      <c r="P7" s="20"/>
      <c r="Q7" s="681"/>
    </row>
    <row r="8" spans="2:18" ht="15" customHeight="1" x14ac:dyDescent="0.2">
      <c r="B8" s="109"/>
      <c r="C8" s="108" t="s">
        <v>428</v>
      </c>
      <c r="D8" s="228"/>
      <c r="E8" s="229"/>
      <c r="F8" s="230"/>
      <c r="G8" s="677"/>
      <c r="H8" s="231"/>
      <c r="I8" s="230"/>
      <c r="J8" s="677"/>
      <c r="K8" s="231"/>
      <c r="L8" s="230"/>
      <c r="M8" s="107"/>
      <c r="N8" s="231"/>
      <c r="O8" s="230"/>
      <c r="P8" s="107"/>
      <c r="Q8" s="230"/>
    </row>
    <row r="9" spans="2:18" ht="15" customHeight="1" x14ac:dyDescent="0.2">
      <c r="B9" s="109"/>
      <c r="C9" s="108" t="s">
        <v>429</v>
      </c>
      <c r="D9" s="682"/>
      <c r="E9" s="230"/>
      <c r="F9" s="230"/>
      <c r="G9" s="232"/>
      <c r="H9" s="231"/>
      <c r="I9" s="230"/>
      <c r="J9" s="107"/>
      <c r="K9" s="231"/>
      <c r="L9" s="230"/>
      <c r="M9" s="107"/>
      <c r="N9" s="231"/>
      <c r="O9" s="230"/>
      <c r="P9" s="107"/>
      <c r="Q9" s="230"/>
    </row>
    <row r="10" spans="2:18" ht="15" customHeight="1" x14ac:dyDescent="0.2">
      <c r="B10" s="105"/>
      <c r="C10" s="44" t="s">
        <v>22</v>
      </c>
      <c r="D10" s="41"/>
      <c r="E10" s="230"/>
      <c r="F10" s="230"/>
      <c r="G10" s="103"/>
      <c r="H10" s="231"/>
      <c r="I10" s="230"/>
      <c r="J10" s="103"/>
      <c r="K10" s="231"/>
      <c r="L10" s="230"/>
      <c r="M10" s="103"/>
      <c r="N10" s="231"/>
      <c r="O10" s="230"/>
      <c r="P10" s="103"/>
      <c r="Q10" s="230"/>
    </row>
    <row r="11" spans="2:18" ht="15" customHeight="1" thickBot="1" x14ac:dyDescent="0.25">
      <c r="B11" s="101" t="s">
        <v>62</v>
      </c>
      <c r="C11" s="52"/>
      <c r="D11" s="683"/>
      <c r="E11" s="233"/>
      <c r="F11" s="234"/>
      <c r="G11" s="233"/>
      <c r="H11" s="100"/>
      <c r="I11" s="234"/>
      <c r="J11" s="233"/>
      <c r="K11" s="100"/>
      <c r="L11" s="234"/>
      <c r="M11" s="233"/>
      <c r="N11" s="100"/>
      <c r="O11" s="234"/>
      <c r="P11" s="233"/>
      <c r="Q11" s="100"/>
    </row>
    <row r="12" spans="2:18" ht="15" customHeight="1" thickTop="1" thickBot="1" x14ac:dyDescent="0.25">
      <c r="B12" s="97" t="s">
        <v>16</v>
      </c>
      <c r="C12" s="96"/>
      <c r="D12" s="97"/>
      <c r="E12" s="94"/>
      <c r="F12" s="95"/>
      <c r="G12" s="94"/>
      <c r="H12" s="94"/>
      <c r="I12" s="95"/>
      <c r="J12" s="94"/>
      <c r="K12" s="94"/>
      <c r="L12" s="95"/>
      <c r="M12" s="94"/>
      <c r="N12" s="94"/>
      <c r="O12" s="95"/>
      <c r="P12" s="94"/>
      <c r="Q12" s="94"/>
    </row>
    <row r="13" spans="2:18" ht="15" customHeight="1" x14ac:dyDescent="0.2">
      <c r="B13" s="54"/>
      <c r="C13" s="54"/>
      <c r="D13" s="54"/>
      <c r="E13" s="54"/>
      <c r="F13" s="54"/>
      <c r="G13" s="54"/>
      <c r="H13" s="54"/>
      <c r="I13" s="54"/>
      <c r="J13" s="54"/>
      <c r="K13" s="54"/>
      <c r="L13" s="54"/>
      <c r="M13" s="54"/>
      <c r="N13" s="54"/>
      <c r="O13" s="54"/>
      <c r="P13" s="54"/>
      <c r="Q13" s="54"/>
      <c r="R13" s="54"/>
    </row>
    <row r="14" spans="2:18" ht="15" customHeight="1" thickBot="1" x14ac:dyDescent="0.25">
      <c r="B14" s="54"/>
      <c r="C14" s="54"/>
      <c r="D14" s="54"/>
      <c r="F14" s="54"/>
      <c r="H14" s="54"/>
      <c r="J14" s="54"/>
      <c r="L14" s="54"/>
      <c r="N14" s="54"/>
      <c r="Q14" s="4" t="s">
        <v>15</v>
      </c>
    </row>
    <row r="15" spans="2:18" ht="15" customHeight="1" x14ac:dyDescent="0.2">
      <c r="B15" s="5"/>
      <c r="C15" s="7" t="s">
        <v>284</v>
      </c>
      <c r="D15" s="226" t="s">
        <v>432</v>
      </c>
      <c r="E15" s="117" t="s">
        <v>434</v>
      </c>
      <c r="F15" s="117" t="s">
        <v>434</v>
      </c>
      <c r="G15" s="117" t="s">
        <v>437</v>
      </c>
      <c r="H15" s="117" t="s">
        <v>435</v>
      </c>
      <c r="I15" s="678" t="s">
        <v>435</v>
      </c>
      <c r="J15" s="680" t="s">
        <v>435</v>
      </c>
      <c r="K15" s="680" t="s">
        <v>436</v>
      </c>
      <c r="L15" s="117" t="s">
        <v>436</v>
      </c>
      <c r="M15" s="117" t="s">
        <v>438</v>
      </c>
      <c r="N15" s="117" t="s">
        <v>438</v>
      </c>
      <c r="O15" s="117" t="s">
        <v>408</v>
      </c>
      <c r="P15" s="117" t="s">
        <v>408</v>
      </c>
      <c r="Q15" s="117" t="s">
        <v>439</v>
      </c>
    </row>
    <row r="16" spans="2:18" ht="15" customHeight="1" thickBot="1" x14ac:dyDescent="0.25">
      <c r="B16" s="225"/>
      <c r="C16" s="11"/>
      <c r="D16" s="227" t="s">
        <v>130</v>
      </c>
      <c r="E16" s="114" t="s">
        <v>433</v>
      </c>
      <c r="F16" s="114" t="s">
        <v>285</v>
      </c>
      <c r="G16" s="114" t="s">
        <v>130</v>
      </c>
      <c r="H16" s="114" t="s">
        <v>433</v>
      </c>
      <c r="I16" s="679" t="s">
        <v>285</v>
      </c>
      <c r="J16" s="115" t="s">
        <v>130</v>
      </c>
      <c r="K16" s="114" t="s">
        <v>285</v>
      </c>
      <c r="L16" s="114" t="s">
        <v>130</v>
      </c>
      <c r="M16" s="114" t="s">
        <v>285</v>
      </c>
      <c r="N16" s="114" t="s">
        <v>130</v>
      </c>
      <c r="O16" s="114" t="s">
        <v>285</v>
      </c>
      <c r="P16" s="114" t="s">
        <v>130</v>
      </c>
      <c r="Q16" s="114" t="s">
        <v>285</v>
      </c>
    </row>
    <row r="17" spans="2:17" ht="15" customHeight="1" thickTop="1" x14ac:dyDescent="0.2">
      <c r="B17" s="112" t="s">
        <v>63</v>
      </c>
      <c r="C17" s="18"/>
      <c r="D17" s="685"/>
      <c r="E17" s="20"/>
      <c r="F17" s="681"/>
      <c r="G17" s="681"/>
      <c r="H17" s="20"/>
      <c r="I17" s="681"/>
      <c r="J17" s="681"/>
      <c r="K17" s="681"/>
      <c r="L17" s="681"/>
      <c r="M17" s="681"/>
      <c r="N17" s="681"/>
      <c r="O17" s="681"/>
      <c r="P17" s="681"/>
      <c r="Q17" s="681"/>
    </row>
    <row r="18" spans="2:17" ht="15" customHeight="1" x14ac:dyDescent="0.2">
      <c r="B18" s="109"/>
      <c r="C18" s="108" t="s">
        <v>20</v>
      </c>
      <c r="D18" s="235"/>
      <c r="E18" s="107"/>
      <c r="F18" s="229"/>
      <c r="G18" s="230"/>
      <c r="H18" s="107"/>
      <c r="I18" s="230"/>
      <c r="J18" s="230"/>
      <c r="K18" s="230"/>
      <c r="L18" s="230"/>
      <c r="M18" s="230"/>
      <c r="N18" s="230"/>
      <c r="O18" s="230"/>
      <c r="P18" s="230"/>
      <c r="Q18" s="230"/>
    </row>
    <row r="19" spans="2:17" ht="15" customHeight="1" x14ac:dyDescent="0.2">
      <c r="B19" s="109"/>
      <c r="C19" s="108" t="s">
        <v>21</v>
      </c>
      <c r="D19" s="686"/>
      <c r="E19" s="107"/>
      <c r="F19" s="230"/>
      <c r="G19" s="230"/>
      <c r="H19" s="107"/>
      <c r="I19" s="230"/>
      <c r="J19" s="230"/>
      <c r="K19" s="230"/>
      <c r="L19" s="230"/>
      <c r="M19" s="230"/>
      <c r="N19" s="230"/>
      <c r="O19" s="230"/>
      <c r="P19" s="230"/>
      <c r="Q19" s="230"/>
    </row>
    <row r="20" spans="2:17" ht="15" customHeight="1" x14ac:dyDescent="0.2">
      <c r="B20" s="105"/>
      <c r="C20" s="44" t="s">
        <v>22</v>
      </c>
      <c r="D20" s="684"/>
      <c r="E20" s="103"/>
      <c r="F20" s="230"/>
      <c r="G20" s="230"/>
      <c r="H20" s="103"/>
      <c r="I20" s="230"/>
      <c r="J20" s="230"/>
      <c r="K20" s="230"/>
      <c r="L20" s="230"/>
      <c r="M20" s="230"/>
      <c r="N20" s="230"/>
      <c r="O20" s="230"/>
      <c r="P20" s="230"/>
      <c r="Q20" s="230"/>
    </row>
    <row r="21" spans="2:17" ht="15" customHeight="1" thickBot="1" x14ac:dyDescent="0.25">
      <c r="B21" s="101" t="s">
        <v>62</v>
      </c>
      <c r="C21" s="52"/>
      <c r="D21" s="236"/>
      <c r="E21" s="233"/>
      <c r="F21" s="100"/>
      <c r="G21" s="99"/>
      <c r="H21" s="233"/>
      <c r="I21" s="99"/>
      <c r="J21" s="100"/>
      <c r="K21" s="99"/>
      <c r="L21" s="100"/>
      <c r="M21" s="99"/>
      <c r="N21" s="100"/>
      <c r="O21" s="100"/>
      <c r="P21" s="100"/>
      <c r="Q21" s="100"/>
    </row>
    <row r="22" spans="2:17" ht="15" customHeight="1" thickTop="1" thickBot="1" x14ac:dyDescent="0.25">
      <c r="B22" s="97" t="s">
        <v>16</v>
      </c>
      <c r="C22" s="96"/>
      <c r="D22" s="97"/>
      <c r="E22" s="94"/>
      <c r="F22" s="94"/>
      <c r="G22" s="94"/>
      <c r="H22" s="95"/>
      <c r="I22" s="94"/>
      <c r="J22" s="95"/>
      <c r="K22" s="94"/>
      <c r="L22" s="95"/>
      <c r="M22" s="94"/>
      <c r="N22" s="95"/>
      <c r="O22" s="95"/>
      <c r="P22" s="94"/>
      <c r="Q22" s="94"/>
    </row>
    <row r="23" spans="2:17" ht="15" customHeight="1" x14ac:dyDescent="0.2">
      <c r="B23" s="54"/>
      <c r="C23" s="54"/>
      <c r="D23" s="54"/>
      <c r="F23" s="54"/>
      <c r="H23" s="54"/>
      <c r="J23" s="54"/>
      <c r="L23" s="54"/>
      <c r="N23" s="54"/>
    </row>
    <row r="24" spans="2:17" ht="15" customHeight="1" thickBot="1" x14ac:dyDescent="0.25">
      <c r="B24" s="54"/>
      <c r="C24" s="54"/>
      <c r="D24" s="54"/>
      <c r="F24" s="54"/>
      <c r="H24" s="54"/>
      <c r="J24" s="54"/>
      <c r="L24" s="54"/>
      <c r="N24" s="54"/>
      <c r="Q24" s="4" t="s">
        <v>15</v>
      </c>
    </row>
    <row r="25" spans="2:17" ht="15" customHeight="1" x14ac:dyDescent="0.2">
      <c r="B25" s="5"/>
      <c r="C25" s="7" t="s">
        <v>284</v>
      </c>
      <c r="D25" s="226" t="s">
        <v>409</v>
      </c>
      <c r="E25" s="117" t="s">
        <v>440</v>
      </c>
      <c r="F25" s="117" t="s">
        <v>440</v>
      </c>
      <c r="G25" s="117" t="s">
        <v>410</v>
      </c>
      <c r="H25" s="117"/>
      <c r="I25" s="678"/>
      <c r="J25" s="680"/>
      <c r="K25" s="680"/>
      <c r="L25" s="117"/>
      <c r="M25" s="117"/>
      <c r="N25" s="117"/>
      <c r="O25" s="117"/>
      <c r="P25" s="117"/>
      <c r="Q25" s="116"/>
    </row>
    <row r="26" spans="2:17" ht="15" customHeight="1" thickBot="1" x14ac:dyDescent="0.25">
      <c r="B26" s="675"/>
      <c r="C26" s="11"/>
      <c r="D26" s="227" t="s">
        <v>130</v>
      </c>
      <c r="E26" s="114" t="s">
        <v>285</v>
      </c>
      <c r="F26" s="114" t="s">
        <v>130</v>
      </c>
      <c r="G26" s="114" t="s">
        <v>285</v>
      </c>
      <c r="H26" s="114"/>
      <c r="I26" s="679"/>
      <c r="J26" s="115"/>
      <c r="K26" s="114"/>
      <c r="L26" s="114"/>
      <c r="M26" s="114"/>
      <c r="N26" s="114"/>
      <c r="O26" s="114"/>
      <c r="P26" s="114"/>
      <c r="Q26" s="113" t="s">
        <v>16</v>
      </c>
    </row>
    <row r="27" spans="2:17" ht="15" customHeight="1" thickTop="1" x14ac:dyDescent="0.2">
      <c r="B27" s="112" t="s">
        <v>63</v>
      </c>
      <c r="C27" s="18"/>
      <c r="D27" s="685"/>
      <c r="E27" s="681"/>
      <c r="F27" s="681"/>
      <c r="G27" s="681"/>
      <c r="H27" s="20"/>
      <c r="I27" s="20"/>
      <c r="J27" s="20"/>
      <c r="K27" s="20"/>
      <c r="L27" s="20"/>
      <c r="M27" s="20"/>
      <c r="N27" s="20"/>
      <c r="O27" s="111"/>
      <c r="P27" s="20"/>
      <c r="Q27" s="110"/>
    </row>
    <row r="28" spans="2:17" ht="15" customHeight="1" x14ac:dyDescent="0.2">
      <c r="B28" s="109"/>
      <c r="C28" s="108" t="s">
        <v>20</v>
      </c>
      <c r="D28" s="235"/>
      <c r="E28" s="229"/>
      <c r="F28" s="229"/>
      <c r="G28" s="229"/>
      <c r="H28" s="107"/>
      <c r="I28" s="27"/>
      <c r="J28" s="107"/>
      <c r="K28" s="27"/>
      <c r="L28" s="107"/>
      <c r="M28" s="27"/>
      <c r="N28" s="107"/>
      <c r="O28" s="27"/>
      <c r="P28" s="27"/>
      <c r="Q28" s="106"/>
    </row>
    <row r="29" spans="2:17" ht="15" customHeight="1" x14ac:dyDescent="0.2">
      <c r="B29" s="109"/>
      <c r="C29" s="108" t="s">
        <v>21</v>
      </c>
      <c r="D29" s="687"/>
      <c r="E29" s="230"/>
      <c r="F29" s="230"/>
      <c r="G29" s="230"/>
      <c r="H29" s="107"/>
      <c r="I29" s="27"/>
      <c r="J29" s="107"/>
      <c r="K29" s="27"/>
      <c r="L29" s="107"/>
      <c r="M29" s="27"/>
      <c r="N29" s="107"/>
      <c r="O29" s="27"/>
      <c r="P29" s="27"/>
      <c r="Q29" s="106"/>
    </row>
    <row r="30" spans="2:17" ht="15" customHeight="1" x14ac:dyDescent="0.2">
      <c r="B30" s="105"/>
      <c r="C30" s="44" t="s">
        <v>22</v>
      </c>
      <c r="D30" s="686"/>
      <c r="E30" s="230"/>
      <c r="F30" s="230"/>
      <c r="G30" s="230"/>
      <c r="H30" s="103"/>
      <c r="I30" s="103"/>
      <c r="J30" s="103"/>
      <c r="K30" s="103"/>
      <c r="L30" s="103"/>
      <c r="M30" s="103"/>
      <c r="N30" s="103"/>
      <c r="O30" s="104"/>
      <c r="P30" s="103"/>
      <c r="Q30" s="102"/>
    </row>
    <row r="31" spans="2:17" ht="15" customHeight="1" thickBot="1" x14ac:dyDescent="0.25">
      <c r="B31" s="101" t="s">
        <v>62</v>
      </c>
      <c r="C31" s="52"/>
      <c r="D31" s="236"/>
      <c r="E31" s="99"/>
      <c r="F31" s="100"/>
      <c r="G31" s="99"/>
      <c r="H31" s="100"/>
      <c r="I31" s="99"/>
      <c r="J31" s="100"/>
      <c r="K31" s="99"/>
      <c r="L31" s="100"/>
      <c r="M31" s="99"/>
      <c r="N31" s="100"/>
      <c r="O31" s="100"/>
      <c r="P31" s="100"/>
      <c r="Q31" s="98"/>
    </row>
    <row r="32" spans="2:17" ht="15" customHeight="1" thickTop="1" thickBot="1" x14ac:dyDescent="0.25">
      <c r="B32" s="97" t="s">
        <v>16</v>
      </c>
      <c r="C32" s="96"/>
      <c r="D32" s="97"/>
      <c r="E32" s="94"/>
      <c r="F32" s="94"/>
      <c r="G32" s="94"/>
      <c r="H32" s="95"/>
      <c r="I32" s="94"/>
      <c r="J32" s="95"/>
      <c r="K32" s="94"/>
      <c r="L32" s="95"/>
      <c r="M32" s="94"/>
      <c r="N32" s="95"/>
      <c r="O32" s="95"/>
      <c r="P32" s="94"/>
      <c r="Q32" s="93"/>
    </row>
    <row r="33" spans="2:14" ht="15" customHeight="1" x14ac:dyDescent="0.2">
      <c r="B33" s="54"/>
      <c r="C33" s="54"/>
      <c r="D33" s="54"/>
      <c r="F33" s="54"/>
      <c r="H33" s="54"/>
      <c r="J33" s="54"/>
      <c r="L33" s="54"/>
      <c r="N33" s="54"/>
    </row>
    <row r="34" spans="2:14" ht="15" customHeight="1" x14ac:dyDescent="0.2">
      <c r="B34" s="54"/>
      <c r="C34" s="54"/>
      <c r="D34" s="54"/>
      <c r="F34" s="54"/>
      <c r="H34" s="54"/>
      <c r="J34" s="54"/>
      <c r="L34" s="54"/>
      <c r="N34" s="54"/>
    </row>
    <row r="35" spans="2:14" ht="15" customHeight="1" x14ac:dyDescent="0.2">
      <c r="B35" s="54" t="s">
        <v>443</v>
      </c>
      <c r="C35" s="54"/>
      <c r="D35" s="54"/>
      <c r="F35" s="54"/>
      <c r="H35" s="54"/>
      <c r="J35" s="54"/>
      <c r="L35" s="54"/>
      <c r="N35" s="54"/>
    </row>
    <row r="36" spans="2:14" ht="15" customHeight="1" x14ac:dyDescent="0.2">
      <c r="B36" s="1" t="s">
        <v>286</v>
      </c>
      <c r="C36" s="54" t="s">
        <v>351</v>
      </c>
    </row>
    <row r="37" spans="2:14" ht="15" customHeight="1" x14ac:dyDescent="0.2">
      <c r="B37" s="54"/>
      <c r="C37" s="54" t="s">
        <v>287</v>
      </c>
    </row>
    <row r="38" spans="2:14" ht="15" customHeight="1" x14ac:dyDescent="0.2">
      <c r="B38" s="54"/>
      <c r="C38" s="54"/>
    </row>
    <row r="39" spans="2:14" ht="15" customHeight="1" x14ac:dyDescent="0.2">
      <c r="B39" s="54"/>
      <c r="C39" s="54"/>
    </row>
    <row r="40" spans="2:14" ht="15" customHeight="1" x14ac:dyDescent="0.2">
      <c r="B40" s="54"/>
      <c r="C40" s="54"/>
    </row>
    <row r="41" spans="2:14" ht="15" customHeight="1" x14ac:dyDescent="0.2">
      <c r="B41" s="54"/>
      <c r="C41" s="54"/>
    </row>
    <row r="42" spans="2:14" ht="15" customHeight="1" x14ac:dyDescent="0.2">
      <c r="B42" s="54"/>
      <c r="C42" s="54"/>
    </row>
    <row r="43" spans="2:14" ht="15" customHeight="1" x14ac:dyDescent="0.2">
      <c r="B43" s="54"/>
      <c r="C43" s="54"/>
    </row>
    <row r="44" spans="2:14" ht="15" customHeight="1" x14ac:dyDescent="0.2">
      <c r="B44" s="54"/>
      <c r="C44" s="54"/>
    </row>
    <row r="45" spans="2:14" ht="15" customHeight="1" x14ac:dyDescent="0.2">
      <c r="B45" s="54"/>
      <c r="C45" s="54"/>
    </row>
    <row r="46" spans="2:14" ht="15" customHeight="1" x14ac:dyDescent="0.2">
      <c r="B46" s="54"/>
      <c r="C46" s="54"/>
    </row>
    <row r="47" spans="2:14" ht="15" customHeight="1" x14ac:dyDescent="0.2">
      <c r="B47" s="54"/>
      <c r="C47" s="54"/>
    </row>
    <row r="48" spans="2:14" ht="15" customHeight="1" x14ac:dyDescent="0.2">
      <c r="B48" s="54"/>
      <c r="C48" s="54"/>
    </row>
    <row r="49" spans="2:3" ht="15" customHeight="1" x14ac:dyDescent="0.2">
      <c r="B49" s="54"/>
      <c r="C49" s="54"/>
    </row>
    <row r="50" spans="2:3" ht="15" customHeight="1" x14ac:dyDescent="0.2">
      <c r="B50" s="54"/>
      <c r="C50" s="54"/>
    </row>
    <row r="51" spans="2:3" ht="15" customHeight="1" x14ac:dyDescent="0.2">
      <c r="B51" s="54"/>
      <c r="C51" s="54"/>
    </row>
  </sheetData>
  <phoneticPr fontId="1"/>
  <pageMargins left="0.59055118110236227" right="0.78740157480314965" top="0.78740157480314965" bottom="0.78740157480314965" header="0.51181102362204722" footer="0.51181102362204722"/>
  <pageSetup paperSize="9" scale="67"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3"/>
  <sheetViews>
    <sheetView showZeros="0" view="pageBreakPreview" topLeftCell="A71" zoomScale="85" zoomScaleNormal="100" zoomScaleSheetLayoutView="85" workbookViewId="0">
      <selection activeCell="B18" sqref="B18"/>
    </sheetView>
  </sheetViews>
  <sheetFormatPr defaultColWidth="9" defaultRowHeight="13.5" customHeight="1" x14ac:dyDescent="0.2"/>
  <cols>
    <col min="1" max="1" width="5.08984375" style="119" bestFit="1" customWidth="1"/>
    <col min="2" max="2" width="9" style="119"/>
    <col min="3" max="4" width="5.90625" style="119" customWidth="1"/>
    <col min="5" max="10" width="5.90625" style="118" customWidth="1"/>
    <col min="11" max="11" width="7.08984375" style="118" bestFit="1" customWidth="1"/>
    <col min="12" max="13" width="5.90625" style="119" customWidth="1"/>
    <col min="14" max="23" width="5.90625" style="118" customWidth="1"/>
    <col min="24" max="16384" width="9" style="118"/>
  </cols>
  <sheetData>
    <row r="1" spans="1:23" ht="13.5" customHeight="1" x14ac:dyDescent="0.2">
      <c r="V1" s="133"/>
      <c r="W1" s="133" t="s">
        <v>86</v>
      </c>
    </row>
    <row r="2" spans="1:23" ht="13.5" customHeight="1" x14ac:dyDescent="0.2">
      <c r="A2" s="132" t="s">
        <v>85</v>
      </c>
    </row>
    <row r="3" spans="1:23" ht="13.5" customHeight="1" x14ac:dyDescent="0.2">
      <c r="A3" s="118"/>
      <c r="K3" s="118" t="s">
        <v>228</v>
      </c>
    </row>
    <row r="4" spans="1:23" ht="13.5" customHeight="1" x14ac:dyDescent="0.2">
      <c r="A4" s="761" t="s">
        <v>84</v>
      </c>
      <c r="B4" s="768" t="s">
        <v>83</v>
      </c>
      <c r="C4" s="777" t="s">
        <v>288</v>
      </c>
      <c r="D4" s="778"/>
      <c r="E4" s="778"/>
      <c r="F4" s="778"/>
      <c r="G4" s="778"/>
      <c r="H4" s="778"/>
      <c r="I4" s="778"/>
      <c r="J4" s="779"/>
      <c r="K4" s="780" t="s">
        <v>82</v>
      </c>
      <c r="L4" s="781"/>
      <c r="M4" s="781"/>
      <c r="N4" s="781"/>
      <c r="O4" s="781"/>
      <c r="P4" s="781"/>
      <c r="Q4" s="781"/>
      <c r="R4" s="781"/>
      <c r="S4" s="781"/>
      <c r="T4" s="781"/>
      <c r="U4" s="781"/>
      <c r="V4" s="781"/>
      <c r="W4" s="782"/>
    </row>
    <row r="5" spans="1:23" ht="13.5" customHeight="1" x14ac:dyDescent="0.2">
      <c r="A5" s="762"/>
      <c r="B5" s="769"/>
      <c r="C5" s="766" t="s">
        <v>80</v>
      </c>
      <c r="D5" s="775" t="s">
        <v>79</v>
      </c>
      <c r="E5" s="771" t="s">
        <v>78</v>
      </c>
      <c r="F5" s="772"/>
      <c r="G5" s="772"/>
      <c r="H5" s="772"/>
      <c r="I5" s="772"/>
      <c r="J5" s="773"/>
      <c r="K5" s="765" t="s">
        <v>81</v>
      </c>
      <c r="L5" s="784" t="s">
        <v>80</v>
      </c>
      <c r="M5" s="775" t="s">
        <v>79</v>
      </c>
      <c r="N5" s="771" t="s">
        <v>78</v>
      </c>
      <c r="O5" s="772"/>
      <c r="P5" s="772"/>
      <c r="Q5" s="772"/>
      <c r="R5" s="772"/>
      <c r="S5" s="772"/>
      <c r="T5" s="772"/>
      <c r="U5" s="772"/>
      <c r="V5" s="772"/>
      <c r="W5" s="783"/>
    </row>
    <row r="6" spans="1:23" ht="13.5" customHeight="1" x14ac:dyDescent="0.2">
      <c r="A6" s="763"/>
      <c r="B6" s="769"/>
      <c r="C6" s="774"/>
      <c r="D6" s="776"/>
      <c r="E6" s="771" t="s">
        <v>77</v>
      </c>
      <c r="F6" s="772"/>
      <c r="G6" s="783"/>
      <c r="H6" s="771" t="s">
        <v>76</v>
      </c>
      <c r="I6" s="772"/>
      <c r="J6" s="773"/>
      <c r="K6" s="766"/>
      <c r="L6" s="785"/>
      <c r="M6" s="776"/>
      <c r="N6" s="771" t="s">
        <v>77</v>
      </c>
      <c r="O6" s="772"/>
      <c r="P6" s="772"/>
      <c r="Q6" s="772"/>
      <c r="R6" s="783"/>
      <c r="S6" s="771" t="s">
        <v>76</v>
      </c>
      <c r="T6" s="772"/>
      <c r="U6" s="772"/>
      <c r="V6" s="772"/>
      <c r="W6" s="783"/>
    </row>
    <row r="7" spans="1:23" ht="52.5" thickBot="1" x14ac:dyDescent="0.25">
      <c r="A7" s="764"/>
      <c r="B7" s="770"/>
      <c r="C7" s="220" t="s">
        <v>73</v>
      </c>
      <c r="D7" s="237" t="s">
        <v>72</v>
      </c>
      <c r="E7" s="238" t="s">
        <v>68</v>
      </c>
      <c r="F7" s="239" t="s">
        <v>75</v>
      </c>
      <c r="G7" s="239" t="s">
        <v>74</v>
      </c>
      <c r="H7" s="238" t="s">
        <v>68</v>
      </c>
      <c r="I7" s="239" t="s">
        <v>75</v>
      </c>
      <c r="J7" s="239" t="s">
        <v>74</v>
      </c>
      <c r="K7" s="767"/>
      <c r="L7" s="131" t="s">
        <v>73</v>
      </c>
      <c r="M7" s="130" t="s">
        <v>72</v>
      </c>
      <c r="N7" s="128" t="s">
        <v>68</v>
      </c>
      <c r="O7" s="129" t="s">
        <v>71</v>
      </c>
      <c r="P7" s="129" t="s">
        <v>66</v>
      </c>
      <c r="Q7" s="129" t="s">
        <v>70</v>
      </c>
      <c r="R7" s="129" t="s">
        <v>69</v>
      </c>
      <c r="S7" s="128" t="s">
        <v>68</v>
      </c>
      <c r="T7" s="129" t="s">
        <v>67</v>
      </c>
      <c r="U7" s="129" t="s">
        <v>66</v>
      </c>
      <c r="V7" s="129" t="s">
        <v>65</v>
      </c>
      <c r="W7" s="128" t="s">
        <v>64</v>
      </c>
    </row>
    <row r="8" spans="1:23" thickTop="1" x14ac:dyDescent="0.2">
      <c r="A8" s="788" t="s">
        <v>358</v>
      </c>
      <c r="B8" s="789"/>
      <c r="C8" s="789"/>
      <c r="D8" s="789"/>
      <c r="E8" s="789"/>
      <c r="F8" s="789"/>
      <c r="G8" s="789"/>
      <c r="H8" s="789"/>
      <c r="I8" s="789"/>
      <c r="J8" s="789"/>
      <c r="K8" s="789"/>
      <c r="L8" s="789"/>
      <c r="M8" s="789"/>
      <c r="N8" s="789"/>
      <c r="O8" s="789"/>
      <c r="P8" s="789"/>
      <c r="Q8" s="789"/>
      <c r="R8" s="789"/>
      <c r="S8" s="789"/>
      <c r="T8" s="789"/>
      <c r="U8" s="789"/>
      <c r="V8" s="789"/>
      <c r="W8" s="790"/>
    </row>
    <row r="9" spans="1:23" ht="10" customHeight="1" thickBot="1" x14ac:dyDescent="0.25">
      <c r="A9" s="791"/>
      <c r="B9" s="792"/>
      <c r="C9" s="792"/>
      <c r="D9" s="792"/>
      <c r="E9" s="792"/>
      <c r="F9" s="792"/>
      <c r="G9" s="792"/>
      <c r="H9" s="792"/>
      <c r="I9" s="792"/>
      <c r="J9" s="792"/>
      <c r="K9" s="792"/>
      <c r="L9" s="792"/>
      <c r="M9" s="792"/>
      <c r="N9" s="792"/>
      <c r="O9" s="792"/>
      <c r="P9" s="792"/>
      <c r="Q9" s="792"/>
      <c r="R9" s="792"/>
      <c r="S9" s="792"/>
      <c r="T9" s="792"/>
      <c r="U9" s="792"/>
      <c r="V9" s="792"/>
      <c r="W9" s="793"/>
    </row>
    <row r="10" spans="1:23" ht="13.5" customHeight="1" thickTop="1" x14ac:dyDescent="0.2">
      <c r="A10" s="760">
        <v>1</v>
      </c>
      <c r="B10" s="787" t="s">
        <v>361</v>
      </c>
      <c r="C10" s="758"/>
      <c r="D10" s="757"/>
      <c r="E10" s="663"/>
      <c r="F10" s="124"/>
      <c r="G10" s="240"/>
      <c r="H10" s="187"/>
      <c r="I10" s="659"/>
      <c r="J10" s="242"/>
      <c r="K10" s="786"/>
      <c r="L10" s="755">
        <f>+N10+N11+S10+S11</f>
        <v>0</v>
      </c>
      <c r="M10" s="756"/>
      <c r="N10" s="125"/>
      <c r="O10" s="124">
        <f>+N10/210*1000</f>
        <v>0</v>
      </c>
      <c r="P10" s="123"/>
      <c r="Q10" s="122">
        <f>+G10+P10</f>
        <v>0</v>
      </c>
      <c r="R10" s="126">
        <f>IF(O10=0,0,+Q10/O10*100)</f>
        <v>0</v>
      </c>
      <c r="S10" s="125"/>
      <c r="T10" s="124">
        <f t="shared" ref="T10:T41" si="0">+S10/210/SQRT(3)*1000</f>
        <v>0</v>
      </c>
      <c r="U10" s="123"/>
      <c r="V10" s="122">
        <f t="shared" ref="V10:V41" si="1">+J10+U10</f>
        <v>0</v>
      </c>
      <c r="W10" s="121">
        <f t="shared" ref="W10:W41" si="2">IF(T10=0,0,+V10/T10*100)</f>
        <v>0</v>
      </c>
    </row>
    <row r="11" spans="1:23" ht="13.5" customHeight="1" x14ac:dyDescent="0.2">
      <c r="A11" s="751"/>
      <c r="B11" s="753"/>
      <c r="C11" s="754"/>
      <c r="D11" s="747"/>
      <c r="E11" s="188"/>
      <c r="F11" s="175"/>
      <c r="G11" s="248"/>
      <c r="H11" s="188"/>
      <c r="I11" s="244"/>
      <c r="J11" s="243"/>
      <c r="K11" s="748"/>
      <c r="L11" s="749"/>
      <c r="M11" s="750"/>
      <c r="N11" s="127"/>
      <c r="O11" s="175">
        <f>+N11/210*1000</f>
        <v>0</v>
      </c>
      <c r="P11" s="176"/>
      <c r="Q11" s="177">
        <f>+G11+P11</f>
        <v>0</v>
      </c>
      <c r="R11" s="189">
        <f>IF(O11=0,0,+Q11/O11*100)</f>
        <v>0</v>
      </c>
      <c r="S11" s="127"/>
      <c r="T11" s="175">
        <f t="shared" si="0"/>
        <v>0</v>
      </c>
      <c r="U11" s="176"/>
      <c r="V11" s="177">
        <f t="shared" si="1"/>
        <v>0</v>
      </c>
      <c r="W11" s="178">
        <f t="shared" si="2"/>
        <v>0</v>
      </c>
    </row>
    <row r="12" spans="1:23" ht="13.5" customHeight="1" x14ac:dyDescent="0.2">
      <c r="A12" s="751">
        <f>+A10+1</f>
        <v>2</v>
      </c>
      <c r="B12" s="752" t="s">
        <v>362</v>
      </c>
      <c r="C12" s="754"/>
      <c r="D12" s="747"/>
      <c r="E12" s="187"/>
      <c r="F12" s="175"/>
      <c r="G12" s="240"/>
      <c r="H12" s="187"/>
      <c r="I12" s="244"/>
      <c r="J12" s="242"/>
      <c r="K12" s="748"/>
      <c r="L12" s="749">
        <f>+N12+N13+S12+S13</f>
        <v>0</v>
      </c>
      <c r="M12" s="750"/>
      <c r="N12" s="127"/>
      <c r="O12" s="175">
        <f t="shared" ref="O12:O15" si="3">+N12/210*1000</f>
        <v>0</v>
      </c>
      <c r="P12" s="176"/>
      <c r="Q12" s="177">
        <f>+G12+P12</f>
        <v>0</v>
      </c>
      <c r="R12" s="189">
        <f>IF(O12=0,0,+Q12/O12*100)</f>
        <v>0</v>
      </c>
      <c r="S12" s="127"/>
      <c r="T12" s="175">
        <f t="shared" si="0"/>
        <v>0</v>
      </c>
      <c r="U12" s="176"/>
      <c r="V12" s="177">
        <f t="shared" si="1"/>
        <v>0</v>
      </c>
      <c r="W12" s="178">
        <f t="shared" si="2"/>
        <v>0</v>
      </c>
    </row>
    <row r="13" spans="1:23" ht="13.5" customHeight="1" x14ac:dyDescent="0.2">
      <c r="A13" s="751"/>
      <c r="B13" s="753"/>
      <c r="C13" s="754"/>
      <c r="D13" s="747"/>
      <c r="E13" s="188"/>
      <c r="F13" s="244"/>
      <c r="G13" s="241"/>
      <c r="H13" s="188"/>
      <c r="I13" s="244"/>
      <c r="J13" s="243"/>
      <c r="K13" s="748"/>
      <c r="L13" s="749"/>
      <c r="M13" s="750"/>
      <c r="N13" s="127"/>
      <c r="O13" s="175">
        <f t="shared" si="3"/>
        <v>0</v>
      </c>
      <c r="P13" s="176"/>
      <c r="Q13" s="177">
        <f>+G13+P13</f>
        <v>0</v>
      </c>
      <c r="R13" s="189">
        <f t="shared" ref="R13:R49" si="4">IF(O13=0,0,+Q13/O13*100)</f>
        <v>0</v>
      </c>
      <c r="S13" s="127"/>
      <c r="T13" s="175">
        <f t="shared" si="0"/>
        <v>0</v>
      </c>
      <c r="U13" s="176"/>
      <c r="V13" s="177">
        <f t="shared" si="1"/>
        <v>0</v>
      </c>
      <c r="W13" s="178">
        <f t="shared" si="2"/>
        <v>0</v>
      </c>
    </row>
    <row r="14" spans="1:23" ht="13.5" customHeight="1" x14ac:dyDescent="0.2">
      <c r="A14" s="751">
        <f t="shared" ref="A14" si="5">+A12+1</f>
        <v>3</v>
      </c>
      <c r="B14" s="752" t="s">
        <v>363</v>
      </c>
      <c r="C14" s="754"/>
      <c r="D14" s="747"/>
      <c r="E14" s="187"/>
      <c r="F14" s="175"/>
      <c r="G14" s="240"/>
      <c r="H14" s="187"/>
      <c r="I14" s="244"/>
      <c r="J14" s="242"/>
      <c r="K14" s="748"/>
      <c r="L14" s="749">
        <f>+N14+N15+S14+S15</f>
        <v>0</v>
      </c>
      <c r="M14" s="750"/>
      <c r="N14" s="127"/>
      <c r="O14" s="175">
        <f t="shared" si="3"/>
        <v>0</v>
      </c>
      <c r="P14" s="176"/>
      <c r="Q14" s="177">
        <f>+G14+P14</f>
        <v>0</v>
      </c>
      <c r="R14" s="189">
        <f t="shared" si="4"/>
        <v>0</v>
      </c>
      <c r="S14" s="127"/>
      <c r="T14" s="175">
        <f t="shared" si="0"/>
        <v>0</v>
      </c>
      <c r="U14" s="176"/>
      <c r="V14" s="177">
        <f t="shared" si="1"/>
        <v>0</v>
      </c>
      <c r="W14" s="178">
        <f t="shared" si="2"/>
        <v>0</v>
      </c>
    </row>
    <row r="15" spans="1:23" ht="13.5" customHeight="1" x14ac:dyDescent="0.2">
      <c r="A15" s="751"/>
      <c r="B15" s="753"/>
      <c r="C15" s="754"/>
      <c r="D15" s="747"/>
      <c r="E15" s="188"/>
      <c r="F15" s="175"/>
      <c r="G15" s="241"/>
      <c r="H15" s="188"/>
      <c r="I15" s="244"/>
      <c r="J15" s="243"/>
      <c r="K15" s="748"/>
      <c r="L15" s="749"/>
      <c r="M15" s="750"/>
      <c r="N15" s="127"/>
      <c r="O15" s="175">
        <f t="shared" si="3"/>
        <v>0</v>
      </c>
      <c r="P15" s="176"/>
      <c r="Q15" s="177">
        <f t="shared" ref="Q15:Q49" si="6">+G15+P15</f>
        <v>0</v>
      </c>
      <c r="R15" s="189">
        <f t="shared" si="4"/>
        <v>0</v>
      </c>
      <c r="S15" s="127"/>
      <c r="T15" s="175">
        <f t="shared" si="0"/>
        <v>0</v>
      </c>
      <c r="U15" s="176"/>
      <c r="V15" s="177">
        <f t="shared" si="1"/>
        <v>0</v>
      </c>
      <c r="W15" s="178">
        <f t="shared" si="2"/>
        <v>0</v>
      </c>
    </row>
    <row r="16" spans="1:23" ht="13.5" customHeight="1" x14ac:dyDescent="0.2">
      <c r="A16" s="751">
        <f t="shared" ref="A16" si="7">+A14+1</f>
        <v>4</v>
      </c>
      <c r="B16" s="752" t="s">
        <v>364</v>
      </c>
      <c r="C16" s="754"/>
      <c r="D16" s="747"/>
      <c r="E16" s="187"/>
      <c r="F16" s="175"/>
      <c r="G16" s="240"/>
      <c r="H16" s="187"/>
      <c r="I16" s="244"/>
      <c r="J16" s="242"/>
      <c r="K16" s="748"/>
      <c r="L16" s="749">
        <f t="shared" ref="L16" si="8">+N16+N17+S16+S17</f>
        <v>0</v>
      </c>
      <c r="M16" s="750"/>
      <c r="N16" s="127"/>
      <c r="O16" s="175">
        <f t="shared" ref="O16:O49" si="9">+N16/210*1000</f>
        <v>0</v>
      </c>
      <c r="P16" s="176"/>
      <c r="Q16" s="177">
        <f t="shared" si="6"/>
        <v>0</v>
      </c>
      <c r="R16" s="189">
        <f t="shared" si="4"/>
        <v>0</v>
      </c>
      <c r="S16" s="127"/>
      <c r="T16" s="175">
        <f t="shared" si="0"/>
        <v>0</v>
      </c>
      <c r="U16" s="176"/>
      <c r="V16" s="177">
        <f t="shared" si="1"/>
        <v>0</v>
      </c>
      <c r="W16" s="178">
        <f t="shared" si="2"/>
        <v>0</v>
      </c>
    </row>
    <row r="17" spans="1:23" ht="13.5" customHeight="1" x14ac:dyDescent="0.2">
      <c r="A17" s="751"/>
      <c r="B17" s="753"/>
      <c r="C17" s="754"/>
      <c r="D17" s="747"/>
      <c r="E17" s="188"/>
      <c r="F17" s="175"/>
      <c r="G17" s="241"/>
      <c r="H17" s="188"/>
      <c r="I17" s="244"/>
      <c r="J17" s="243"/>
      <c r="K17" s="748"/>
      <c r="L17" s="749"/>
      <c r="M17" s="750"/>
      <c r="N17" s="127"/>
      <c r="O17" s="175">
        <f t="shared" si="9"/>
        <v>0</v>
      </c>
      <c r="P17" s="176"/>
      <c r="Q17" s="177">
        <f t="shared" si="6"/>
        <v>0</v>
      </c>
      <c r="R17" s="189">
        <f t="shared" si="4"/>
        <v>0</v>
      </c>
      <c r="S17" s="127"/>
      <c r="T17" s="175">
        <f t="shared" si="0"/>
        <v>0</v>
      </c>
      <c r="U17" s="176"/>
      <c r="V17" s="177">
        <f t="shared" si="1"/>
        <v>0</v>
      </c>
      <c r="W17" s="178">
        <f t="shared" si="2"/>
        <v>0</v>
      </c>
    </row>
    <row r="18" spans="1:23" ht="13.5" customHeight="1" x14ac:dyDescent="0.2">
      <c r="A18" s="751">
        <f t="shared" ref="A18" si="10">+A16+1</f>
        <v>5</v>
      </c>
      <c r="B18" s="752" t="s">
        <v>365</v>
      </c>
      <c r="C18" s="754"/>
      <c r="D18" s="747"/>
      <c r="E18" s="187"/>
      <c r="F18" s="175"/>
      <c r="G18" s="240"/>
      <c r="H18" s="187"/>
      <c r="I18" s="244"/>
      <c r="J18" s="242"/>
      <c r="K18" s="748"/>
      <c r="L18" s="749">
        <f t="shared" ref="L18" si="11">+N18+N19+S18+S19</f>
        <v>0</v>
      </c>
      <c r="M18" s="750"/>
      <c r="N18" s="127"/>
      <c r="O18" s="175">
        <f t="shared" si="9"/>
        <v>0</v>
      </c>
      <c r="P18" s="176"/>
      <c r="Q18" s="177">
        <f t="shared" si="6"/>
        <v>0</v>
      </c>
      <c r="R18" s="189">
        <f t="shared" si="4"/>
        <v>0</v>
      </c>
      <c r="S18" s="127"/>
      <c r="T18" s="175">
        <f t="shared" si="0"/>
        <v>0</v>
      </c>
      <c r="U18" s="176"/>
      <c r="V18" s="177">
        <f t="shared" si="1"/>
        <v>0</v>
      </c>
      <c r="W18" s="178">
        <f t="shared" si="2"/>
        <v>0</v>
      </c>
    </row>
    <row r="19" spans="1:23" ht="13.5" customHeight="1" x14ac:dyDescent="0.2">
      <c r="A19" s="751"/>
      <c r="B19" s="753"/>
      <c r="C19" s="754"/>
      <c r="D19" s="747"/>
      <c r="E19" s="188"/>
      <c r="F19" s="244"/>
      <c r="G19" s="241"/>
      <c r="H19" s="188"/>
      <c r="I19" s="244"/>
      <c r="J19" s="243"/>
      <c r="K19" s="748"/>
      <c r="L19" s="749"/>
      <c r="M19" s="750"/>
      <c r="N19" s="127"/>
      <c r="O19" s="175">
        <f t="shared" si="9"/>
        <v>0</v>
      </c>
      <c r="P19" s="176"/>
      <c r="Q19" s="177">
        <f t="shared" si="6"/>
        <v>0</v>
      </c>
      <c r="R19" s="189">
        <f t="shared" si="4"/>
        <v>0</v>
      </c>
      <c r="S19" s="127"/>
      <c r="T19" s="175">
        <f t="shared" si="0"/>
        <v>0</v>
      </c>
      <c r="U19" s="176"/>
      <c r="V19" s="177">
        <f t="shared" si="1"/>
        <v>0</v>
      </c>
      <c r="W19" s="178">
        <f t="shared" si="2"/>
        <v>0</v>
      </c>
    </row>
    <row r="20" spans="1:23" ht="13.5" customHeight="1" x14ac:dyDescent="0.2">
      <c r="A20" s="751">
        <f t="shared" ref="A20" si="12">+A18+1</f>
        <v>6</v>
      </c>
      <c r="B20" s="752" t="s">
        <v>366</v>
      </c>
      <c r="C20" s="754"/>
      <c r="D20" s="747"/>
      <c r="E20" s="187"/>
      <c r="F20" s="175"/>
      <c r="G20" s="240"/>
      <c r="H20" s="187"/>
      <c r="I20" s="244"/>
      <c r="J20" s="242"/>
      <c r="K20" s="748"/>
      <c r="L20" s="749">
        <f t="shared" ref="L20" si="13">+N20+N21+S20+S21</f>
        <v>0</v>
      </c>
      <c r="M20" s="750"/>
      <c r="N20" s="127"/>
      <c r="O20" s="175">
        <f t="shared" si="9"/>
        <v>0</v>
      </c>
      <c r="P20" s="176"/>
      <c r="Q20" s="177">
        <f t="shared" si="6"/>
        <v>0</v>
      </c>
      <c r="R20" s="189">
        <f t="shared" si="4"/>
        <v>0</v>
      </c>
      <c r="S20" s="127"/>
      <c r="T20" s="175">
        <f t="shared" si="0"/>
        <v>0</v>
      </c>
      <c r="U20" s="176"/>
      <c r="V20" s="177">
        <f t="shared" si="1"/>
        <v>0</v>
      </c>
      <c r="W20" s="178">
        <f t="shared" si="2"/>
        <v>0</v>
      </c>
    </row>
    <row r="21" spans="1:23" ht="13.5" customHeight="1" x14ac:dyDescent="0.2">
      <c r="A21" s="751"/>
      <c r="B21" s="753"/>
      <c r="C21" s="754"/>
      <c r="D21" s="747"/>
      <c r="E21" s="188"/>
      <c r="F21" s="244"/>
      <c r="G21" s="241"/>
      <c r="H21" s="188"/>
      <c r="I21" s="244"/>
      <c r="J21" s="243"/>
      <c r="K21" s="748"/>
      <c r="L21" s="749"/>
      <c r="M21" s="750"/>
      <c r="N21" s="127"/>
      <c r="O21" s="175">
        <f t="shared" si="9"/>
        <v>0</v>
      </c>
      <c r="P21" s="176"/>
      <c r="Q21" s="177">
        <f t="shared" si="6"/>
        <v>0</v>
      </c>
      <c r="R21" s="189">
        <f t="shared" si="4"/>
        <v>0</v>
      </c>
      <c r="S21" s="127"/>
      <c r="T21" s="175">
        <f t="shared" si="0"/>
        <v>0</v>
      </c>
      <c r="U21" s="176"/>
      <c r="V21" s="177">
        <f t="shared" si="1"/>
        <v>0</v>
      </c>
      <c r="W21" s="178">
        <f t="shared" si="2"/>
        <v>0</v>
      </c>
    </row>
    <row r="22" spans="1:23" ht="13.5" customHeight="1" x14ac:dyDescent="0.2">
      <c r="A22" s="751">
        <f t="shared" ref="A22" si="14">+A20+1</f>
        <v>7</v>
      </c>
      <c r="B22" s="752" t="s">
        <v>367</v>
      </c>
      <c r="C22" s="754"/>
      <c r="D22" s="747"/>
      <c r="E22" s="187"/>
      <c r="F22" s="175"/>
      <c r="G22" s="240"/>
      <c r="H22" s="187"/>
      <c r="I22" s="244"/>
      <c r="J22" s="242"/>
      <c r="K22" s="748"/>
      <c r="L22" s="749">
        <f t="shared" ref="L22" si="15">+N22+N23+S22+S23</f>
        <v>0</v>
      </c>
      <c r="M22" s="750"/>
      <c r="N22" s="127"/>
      <c r="O22" s="175">
        <f t="shared" si="9"/>
        <v>0</v>
      </c>
      <c r="P22" s="176"/>
      <c r="Q22" s="177">
        <f t="shared" si="6"/>
        <v>0</v>
      </c>
      <c r="R22" s="189">
        <f t="shared" si="4"/>
        <v>0</v>
      </c>
      <c r="S22" s="127"/>
      <c r="T22" s="175">
        <f t="shared" si="0"/>
        <v>0</v>
      </c>
      <c r="U22" s="176"/>
      <c r="V22" s="177">
        <f t="shared" si="1"/>
        <v>0</v>
      </c>
      <c r="W22" s="178">
        <f t="shared" si="2"/>
        <v>0</v>
      </c>
    </row>
    <row r="23" spans="1:23" ht="13.5" customHeight="1" x14ac:dyDescent="0.2">
      <c r="A23" s="751"/>
      <c r="B23" s="753"/>
      <c r="C23" s="754"/>
      <c r="D23" s="747"/>
      <c r="E23" s="188"/>
      <c r="F23" s="175"/>
      <c r="G23" s="241"/>
      <c r="H23" s="188"/>
      <c r="I23" s="244"/>
      <c r="J23" s="243"/>
      <c r="K23" s="748"/>
      <c r="L23" s="749"/>
      <c r="M23" s="750"/>
      <c r="N23" s="127"/>
      <c r="O23" s="175">
        <f t="shared" si="9"/>
        <v>0</v>
      </c>
      <c r="P23" s="176"/>
      <c r="Q23" s="177">
        <f t="shared" si="6"/>
        <v>0</v>
      </c>
      <c r="R23" s="189">
        <f t="shared" si="4"/>
        <v>0</v>
      </c>
      <c r="S23" s="127"/>
      <c r="T23" s="175">
        <f t="shared" si="0"/>
        <v>0</v>
      </c>
      <c r="U23" s="176"/>
      <c r="V23" s="177">
        <f t="shared" si="1"/>
        <v>0</v>
      </c>
      <c r="W23" s="178">
        <f t="shared" si="2"/>
        <v>0</v>
      </c>
    </row>
    <row r="24" spans="1:23" ht="13.5" customHeight="1" x14ac:dyDescent="0.2">
      <c r="A24" s="751">
        <f t="shared" ref="A24" si="16">+A22+1</f>
        <v>8</v>
      </c>
      <c r="B24" s="752" t="s">
        <v>368</v>
      </c>
      <c r="C24" s="754"/>
      <c r="D24" s="747"/>
      <c r="E24" s="187"/>
      <c r="F24" s="175"/>
      <c r="G24" s="240"/>
      <c r="H24" s="187"/>
      <c r="I24" s="244"/>
      <c r="J24" s="242"/>
      <c r="K24" s="748"/>
      <c r="L24" s="749">
        <f t="shared" ref="L24" si="17">+N24+N25+S24+S25</f>
        <v>0</v>
      </c>
      <c r="M24" s="750"/>
      <c r="N24" s="127"/>
      <c r="O24" s="175">
        <f t="shared" si="9"/>
        <v>0</v>
      </c>
      <c r="P24" s="176"/>
      <c r="Q24" s="177">
        <f t="shared" si="6"/>
        <v>0</v>
      </c>
      <c r="R24" s="189">
        <f t="shared" si="4"/>
        <v>0</v>
      </c>
      <c r="S24" s="127"/>
      <c r="T24" s="175">
        <f t="shared" si="0"/>
        <v>0</v>
      </c>
      <c r="U24" s="176"/>
      <c r="V24" s="177">
        <f t="shared" si="1"/>
        <v>0</v>
      </c>
      <c r="W24" s="178">
        <f t="shared" si="2"/>
        <v>0</v>
      </c>
    </row>
    <row r="25" spans="1:23" ht="13.5" customHeight="1" x14ac:dyDescent="0.2">
      <c r="A25" s="751"/>
      <c r="B25" s="753"/>
      <c r="C25" s="754"/>
      <c r="D25" s="747"/>
      <c r="E25" s="188"/>
      <c r="F25" s="244"/>
      <c r="G25" s="241"/>
      <c r="H25" s="188"/>
      <c r="I25" s="244"/>
      <c r="J25" s="243"/>
      <c r="K25" s="748"/>
      <c r="L25" s="749"/>
      <c r="M25" s="750"/>
      <c r="N25" s="127"/>
      <c r="O25" s="175">
        <f t="shared" si="9"/>
        <v>0</v>
      </c>
      <c r="P25" s="176"/>
      <c r="Q25" s="177">
        <f t="shared" si="6"/>
        <v>0</v>
      </c>
      <c r="R25" s="189">
        <f t="shared" si="4"/>
        <v>0</v>
      </c>
      <c r="S25" s="127"/>
      <c r="T25" s="175">
        <f t="shared" si="0"/>
        <v>0</v>
      </c>
      <c r="U25" s="176"/>
      <c r="V25" s="177">
        <f t="shared" si="1"/>
        <v>0</v>
      </c>
      <c r="W25" s="178">
        <f t="shared" si="2"/>
        <v>0</v>
      </c>
    </row>
    <row r="26" spans="1:23" ht="13.5" customHeight="1" x14ac:dyDescent="0.2">
      <c r="A26" s="751">
        <f t="shared" ref="A26" si="18">+A24+1</f>
        <v>9</v>
      </c>
      <c r="B26" s="752" t="s">
        <v>369</v>
      </c>
      <c r="C26" s="754"/>
      <c r="D26" s="747"/>
      <c r="E26" s="187"/>
      <c r="F26" s="175"/>
      <c r="G26" s="240"/>
      <c r="H26" s="187"/>
      <c r="I26" s="244"/>
      <c r="J26" s="242"/>
      <c r="K26" s="748"/>
      <c r="L26" s="749">
        <f t="shared" ref="L26" si="19">+N26+N27+S26+S27</f>
        <v>0</v>
      </c>
      <c r="M26" s="750"/>
      <c r="N26" s="127"/>
      <c r="O26" s="175">
        <f t="shared" si="9"/>
        <v>0</v>
      </c>
      <c r="P26" s="176"/>
      <c r="Q26" s="177">
        <f t="shared" si="6"/>
        <v>0</v>
      </c>
      <c r="R26" s="189">
        <f t="shared" si="4"/>
        <v>0</v>
      </c>
      <c r="S26" s="127"/>
      <c r="T26" s="175">
        <f t="shared" si="0"/>
        <v>0</v>
      </c>
      <c r="U26" s="176"/>
      <c r="V26" s="177">
        <f t="shared" si="1"/>
        <v>0</v>
      </c>
      <c r="W26" s="178">
        <f t="shared" si="2"/>
        <v>0</v>
      </c>
    </row>
    <row r="27" spans="1:23" ht="13.5" customHeight="1" x14ac:dyDescent="0.2">
      <c r="A27" s="751"/>
      <c r="B27" s="753"/>
      <c r="C27" s="754"/>
      <c r="D27" s="747"/>
      <c r="E27" s="188"/>
      <c r="F27" s="244"/>
      <c r="G27" s="241"/>
      <c r="H27" s="188"/>
      <c r="I27" s="244"/>
      <c r="J27" s="243"/>
      <c r="K27" s="748"/>
      <c r="L27" s="749"/>
      <c r="M27" s="750"/>
      <c r="N27" s="127"/>
      <c r="O27" s="175">
        <f t="shared" si="9"/>
        <v>0</v>
      </c>
      <c r="P27" s="176"/>
      <c r="Q27" s="177">
        <f t="shared" si="6"/>
        <v>0</v>
      </c>
      <c r="R27" s="189">
        <f t="shared" si="4"/>
        <v>0</v>
      </c>
      <c r="S27" s="127"/>
      <c r="T27" s="175">
        <f t="shared" si="0"/>
        <v>0</v>
      </c>
      <c r="U27" s="176"/>
      <c r="V27" s="177">
        <f t="shared" si="1"/>
        <v>0</v>
      </c>
      <c r="W27" s="178">
        <f t="shared" si="2"/>
        <v>0</v>
      </c>
    </row>
    <row r="28" spans="1:23" ht="13.5" customHeight="1" x14ac:dyDescent="0.2">
      <c r="A28" s="751">
        <f t="shared" ref="A28" si="20">+A26+1</f>
        <v>10</v>
      </c>
      <c r="B28" s="752" t="s">
        <v>370</v>
      </c>
      <c r="C28" s="754"/>
      <c r="D28" s="747"/>
      <c r="E28" s="187"/>
      <c r="F28" s="175"/>
      <c r="G28" s="240"/>
      <c r="H28" s="187"/>
      <c r="I28" s="244"/>
      <c r="J28" s="242"/>
      <c r="K28" s="748"/>
      <c r="L28" s="749">
        <f t="shared" ref="L28" si="21">+N28+N29+S28+S29</f>
        <v>0</v>
      </c>
      <c r="M28" s="750"/>
      <c r="N28" s="127"/>
      <c r="O28" s="175">
        <f t="shared" si="9"/>
        <v>0</v>
      </c>
      <c r="P28" s="176"/>
      <c r="Q28" s="177">
        <f t="shared" si="6"/>
        <v>0</v>
      </c>
      <c r="R28" s="189">
        <f t="shared" si="4"/>
        <v>0</v>
      </c>
      <c r="S28" s="127"/>
      <c r="T28" s="175">
        <f t="shared" si="0"/>
        <v>0</v>
      </c>
      <c r="U28" s="176"/>
      <c r="V28" s="177">
        <f t="shared" si="1"/>
        <v>0</v>
      </c>
      <c r="W28" s="178">
        <f t="shared" si="2"/>
        <v>0</v>
      </c>
    </row>
    <row r="29" spans="1:23" ht="13.5" customHeight="1" x14ac:dyDescent="0.2">
      <c r="A29" s="751"/>
      <c r="B29" s="753"/>
      <c r="C29" s="754"/>
      <c r="D29" s="747"/>
      <c r="E29" s="188"/>
      <c r="F29" s="175"/>
      <c r="G29" s="241"/>
      <c r="H29" s="188"/>
      <c r="I29" s="244"/>
      <c r="J29" s="243"/>
      <c r="K29" s="748"/>
      <c r="L29" s="749"/>
      <c r="M29" s="750"/>
      <c r="N29" s="127"/>
      <c r="O29" s="175">
        <f t="shared" si="9"/>
        <v>0</v>
      </c>
      <c r="P29" s="176"/>
      <c r="Q29" s="177">
        <f t="shared" si="6"/>
        <v>0</v>
      </c>
      <c r="R29" s="189">
        <f t="shared" si="4"/>
        <v>0</v>
      </c>
      <c r="S29" s="127"/>
      <c r="T29" s="175">
        <f t="shared" si="0"/>
        <v>0</v>
      </c>
      <c r="U29" s="176"/>
      <c r="V29" s="177">
        <f t="shared" si="1"/>
        <v>0</v>
      </c>
      <c r="W29" s="178">
        <f t="shared" si="2"/>
        <v>0</v>
      </c>
    </row>
    <row r="30" spans="1:23" ht="13.5" customHeight="1" x14ac:dyDescent="0.2">
      <c r="A30" s="751">
        <f t="shared" ref="A30" si="22">+A28+1</f>
        <v>11</v>
      </c>
      <c r="B30" s="752" t="s">
        <v>371</v>
      </c>
      <c r="C30" s="754"/>
      <c r="D30" s="747"/>
      <c r="E30" s="187"/>
      <c r="F30" s="175"/>
      <c r="G30" s="240"/>
      <c r="H30" s="187"/>
      <c r="I30" s="244"/>
      <c r="J30" s="242"/>
      <c r="K30" s="748"/>
      <c r="L30" s="749">
        <f t="shared" ref="L30" si="23">+N30+N31+S30+S31</f>
        <v>0</v>
      </c>
      <c r="M30" s="750"/>
      <c r="N30" s="127"/>
      <c r="O30" s="175">
        <f t="shared" si="9"/>
        <v>0</v>
      </c>
      <c r="P30" s="176"/>
      <c r="Q30" s="177">
        <f t="shared" si="6"/>
        <v>0</v>
      </c>
      <c r="R30" s="189">
        <f t="shared" si="4"/>
        <v>0</v>
      </c>
      <c r="S30" s="127"/>
      <c r="T30" s="175">
        <f t="shared" si="0"/>
        <v>0</v>
      </c>
      <c r="U30" s="176"/>
      <c r="V30" s="177">
        <f t="shared" si="1"/>
        <v>0</v>
      </c>
      <c r="W30" s="178">
        <f t="shared" si="2"/>
        <v>0</v>
      </c>
    </row>
    <row r="31" spans="1:23" ht="13.5" customHeight="1" x14ac:dyDescent="0.2">
      <c r="A31" s="751"/>
      <c r="B31" s="753"/>
      <c r="C31" s="754"/>
      <c r="D31" s="747"/>
      <c r="E31" s="188"/>
      <c r="F31" s="244"/>
      <c r="G31" s="241"/>
      <c r="H31" s="188"/>
      <c r="I31" s="244"/>
      <c r="J31" s="243"/>
      <c r="K31" s="748"/>
      <c r="L31" s="749"/>
      <c r="M31" s="750"/>
      <c r="N31" s="127"/>
      <c r="O31" s="175">
        <f t="shared" si="9"/>
        <v>0</v>
      </c>
      <c r="P31" s="176"/>
      <c r="Q31" s="177">
        <f t="shared" si="6"/>
        <v>0</v>
      </c>
      <c r="R31" s="189">
        <f t="shared" si="4"/>
        <v>0</v>
      </c>
      <c r="S31" s="127"/>
      <c r="T31" s="175">
        <f t="shared" si="0"/>
        <v>0</v>
      </c>
      <c r="U31" s="176"/>
      <c r="V31" s="177">
        <f t="shared" si="1"/>
        <v>0</v>
      </c>
      <c r="W31" s="178">
        <f t="shared" si="2"/>
        <v>0</v>
      </c>
    </row>
    <row r="32" spans="1:23" ht="13.5" customHeight="1" x14ac:dyDescent="0.2">
      <c r="A32" s="751">
        <f t="shared" ref="A32" si="24">+A30+1</f>
        <v>12</v>
      </c>
      <c r="B32" s="752" t="s">
        <v>372</v>
      </c>
      <c r="C32" s="754"/>
      <c r="D32" s="747"/>
      <c r="E32" s="187"/>
      <c r="F32" s="175"/>
      <c r="G32" s="240"/>
      <c r="H32" s="187"/>
      <c r="I32" s="244"/>
      <c r="J32" s="242"/>
      <c r="K32" s="748"/>
      <c r="L32" s="749">
        <f t="shared" ref="L32:L48" si="25">+N32+N33+S32+S33</f>
        <v>0</v>
      </c>
      <c r="M32" s="750"/>
      <c r="N32" s="127"/>
      <c r="O32" s="175">
        <f t="shared" si="9"/>
        <v>0</v>
      </c>
      <c r="P32" s="176"/>
      <c r="Q32" s="177">
        <f t="shared" si="6"/>
        <v>0</v>
      </c>
      <c r="R32" s="189">
        <f t="shared" si="4"/>
        <v>0</v>
      </c>
      <c r="S32" s="127"/>
      <c r="T32" s="175">
        <f t="shared" si="0"/>
        <v>0</v>
      </c>
      <c r="U32" s="176"/>
      <c r="V32" s="177">
        <f t="shared" si="1"/>
        <v>0</v>
      </c>
      <c r="W32" s="178">
        <f t="shared" si="2"/>
        <v>0</v>
      </c>
    </row>
    <row r="33" spans="1:23" ht="13.5" customHeight="1" x14ac:dyDescent="0.2">
      <c r="A33" s="751"/>
      <c r="B33" s="753"/>
      <c r="C33" s="754"/>
      <c r="D33" s="747"/>
      <c r="E33" s="188"/>
      <c r="F33" s="244"/>
      <c r="G33" s="241"/>
      <c r="H33" s="188"/>
      <c r="I33" s="244"/>
      <c r="J33" s="243"/>
      <c r="K33" s="748"/>
      <c r="L33" s="749"/>
      <c r="M33" s="750"/>
      <c r="N33" s="127"/>
      <c r="O33" s="175">
        <f t="shared" si="9"/>
        <v>0</v>
      </c>
      <c r="P33" s="176"/>
      <c r="Q33" s="177">
        <f t="shared" si="6"/>
        <v>0</v>
      </c>
      <c r="R33" s="189">
        <f t="shared" si="4"/>
        <v>0</v>
      </c>
      <c r="S33" s="127"/>
      <c r="T33" s="175">
        <f t="shared" si="0"/>
        <v>0</v>
      </c>
      <c r="U33" s="176"/>
      <c r="V33" s="177">
        <f t="shared" si="1"/>
        <v>0</v>
      </c>
      <c r="W33" s="178">
        <f t="shared" si="2"/>
        <v>0</v>
      </c>
    </row>
    <row r="34" spans="1:23" ht="13.5" customHeight="1" x14ac:dyDescent="0.2">
      <c r="A34" s="751">
        <f t="shared" ref="A34" si="26">+A32+1</f>
        <v>13</v>
      </c>
      <c r="B34" s="752" t="s">
        <v>373</v>
      </c>
      <c r="C34" s="754"/>
      <c r="D34" s="747"/>
      <c r="E34" s="187"/>
      <c r="F34" s="175"/>
      <c r="G34" s="240"/>
      <c r="H34" s="187"/>
      <c r="I34" s="244"/>
      <c r="J34" s="242"/>
      <c r="K34" s="748"/>
      <c r="L34" s="749">
        <f t="shared" si="25"/>
        <v>0</v>
      </c>
      <c r="M34" s="750"/>
      <c r="N34" s="127"/>
      <c r="O34" s="175">
        <f t="shared" si="9"/>
        <v>0</v>
      </c>
      <c r="P34" s="176"/>
      <c r="Q34" s="177">
        <f t="shared" si="6"/>
        <v>0</v>
      </c>
      <c r="R34" s="189">
        <f t="shared" si="4"/>
        <v>0</v>
      </c>
      <c r="S34" s="127"/>
      <c r="T34" s="175">
        <f t="shared" si="0"/>
        <v>0</v>
      </c>
      <c r="U34" s="176"/>
      <c r="V34" s="177">
        <f t="shared" si="1"/>
        <v>0</v>
      </c>
      <c r="W34" s="178">
        <f t="shared" si="2"/>
        <v>0</v>
      </c>
    </row>
    <row r="35" spans="1:23" ht="13.5" customHeight="1" x14ac:dyDescent="0.2">
      <c r="A35" s="751"/>
      <c r="B35" s="753"/>
      <c r="C35" s="754"/>
      <c r="D35" s="747"/>
      <c r="E35" s="188"/>
      <c r="F35" s="244"/>
      <c r="G35" s="241"/>
      <c r="H35" s="188"/>
      <c r="I35" s="244"/>
      <c r="J35" s="243"/>
      <c r="K35" s="748"/>
      <c r="L35" s="749"/>
      <c r="M35" s="750"/>
      <c r="N35" s="127"/>
      <c r="O35" s="175">
        <f t="shared" si="9"/>
        <v>0</v>
      </c>
      <c r="P35" s="176"/>
      <c r="Q35" s="177">
        <f>+G35+P35</f>
        <v>0</v>
      </c>
      <c r="R35" s="189">
        <f t="shared" si="4"/>
        <v>0</v>
      </c>
      <c r="S35" s="127"/>
      <c r="T35" s="175">
        <f t="shared" si="0"/>
        <v>0</v>
      </c>
      <c r="U35" s="176"/>
      <c r="V35" s="177">
        <f t="shared" si="1"/>
        <v>0</v>
      </c>
      <c r="W35" s="178">
        <f t="shared" si="2"/>
        <v>0</v>
      </c>
    </row>
    <row r="36" spans="1:23" ht="13.5" customHeight="1" x14ac:dyDescent="0.2">
      <c r="A36" s="751">
        <f t="shared" ref="A36" si="27">+A34+1</f>
        <v>14</v>
      </c>
      <c r="B36" s="752" t="s">
        <v>374</v>
      </c>
      <c r="C36" s="754"/>
      <c r="D36" s="747"/>
      <c r="E36" s="187"/>
      <c r="F36" s="175"/>
      <c r="G36" s="240"/>
      <c r="H36" s="187"/>
      <c r="I36" s="244"/>
      <c r="J36" s="242"/>
      <c r="K36" s="748"/>
      <c r="L36" s="749">
        <f t="shared" si="25"/>
        <v>0</v>
      </c>
      <c r="M36" s="750"/>
      <c r="N36" s="127"/>
      <c r="O36" s="175">
        <f t="shared" si="9"/>
        <v>0</v>
      </c>
      <c r="P36" s="176"/>
      <c r="Q36" s="177">
        <f t="shared" si="6"/>
        <v>0</v>
      </c>
      <c r="R36" s="189">
        <f t="shared" si="4"/>
        <v>0</v>
      </c>
      <c r="S36" s="127"/>
      <c r="T36" s="175">
        <f t="shared" si="0"/>
        <v>0</v>
      </c>
      <c r="U36" s="176"/>
      <c r="V36" s="177">
        <f t="shared" si="1"/>
        <v>0</v>
      </c>
      <c r="W36" s="178">
        <f t="shared" si="2"/>
        <v>0</v>
      </c>
    </row>
    <row r="37" spans="1:23" ht="13.5" customHeight="1" x14ac:dyDescent="0.2">
      <c r="A37" s="751"/>
      <c r="B37" s="753"/>
      <c r="C37" s="754"/>
      <c r="D37" s="747"/>
      <c r="E37" s="188"/>
      <c r="F37" s="244"/>
      <c r="G37" s="241"/>
      <c r="H37" s="188"/>
      <c r="I37" s="244"/>
      <c r="J37" s="243"/>
      <c r="K37" s="748"/>
      <c r="L37" s="749"/>
      <c r="M37" s="750"/>
      <c r="N37" s="127"/>
      <c r="O37" s="175">
        <f t="shared" si="9"/>
        <v>0</v>
      </c>
      <c r="P37" s="176"/>
      <c r="Q37" s="177">
        <f t="shared" si="6"/>
        <v>0</v>
      </c>
      <c r="R37" s="189">
        <f t="shared" si="4"/>
        <v>0</v>
      </c>
      <c r="S37" s="127"/>
      <c r="T37" s="175">
        <f t="shared" si="0"/>
        <v>0</v>
      </c>
      <c r="U37" s="176"/>
      <c r="V37" s="177">
        <f t="shared" si="1"/>
        <v>0</v>
      </c>
      <c r="W37" s="178">
        <f t="shared" si="2"/>
        <v>0</v>
      </c>
    </row>
    <row r="38" spans="1:23" ht="13.5" customHeight="1" x14ac:dyDescent="0.2">
      <c r="A38" s="751">
        <f t="shared" ref="A38" si="28">+A36+1</f>
        <v>15</v>
      </c>
      <c r="B38" s="752" t="s">
        <v>375</v>
      </c>
      <c r="C38" s="754"/>
      <c r="D38" s="747"/>
      <c r="E38" s="187"/>
      <c r="F38" s="175"/>
      <c r="G38" s="240"/>
      <c r="H38" s="187"/>
      <c r="I38" s="244"/>
      <c r="J38" s="242"/>
      <c r="K38" s="748"/>
      <c r="L38" s="749">
        <f t="shared" si="25"/>
        <v>0</v>
      </c>
      <c r="M38" s="750"/>
      <c r="N38" s="127"/>
      <c r="O38" s="175">
        <f t="shared" si="9"/>
        <v>0</v>
      </c>
      <c r="P38" s="176"/>
      <c r="Q38" s="177">
        <f t="shared" si="6"/>
        <v>0</v>
      </c>
      <c r="R38" s="189">
        <f t="shared" si="4"/>
        <v>0</v>
      </c>
      <c r="S38" s="127"/>
      <c r="T38" s="175">
        <f t="shared" si="0"/>
        <v>0</v>
      </c>
      <c r="U38" s="176"/>
      <c r="V38" s="177">
        <f t="shared" si="1"/>
        <v>0</v>
      </c>
      <c r="W38" s="178">
        <f t="shared" si="2"/>
        <v>0</v>
      </c>
    </row>
    <row r="39" spans="1:23" ht="13.5" customHeight="1" x14ac:dyDescent="0.2">
      <c r="A39" s="751"/>
      <c r="B39" s="753"/>
      <c r="C39" s="754"/>
      <c r="D39" s="747"/>
      <c r="E39" s="188"/>
      <c r="F39" s="244"/>
      <c r="G39" s="241"/>
      <c r="H39" s="188"/>
      <c r="I39" s="244"/>
      <c r="J39" s="243"/>
      <c r="K39" s="748"/>
      <c r="L39" s="749"/>
      <c r="M39" s="750"/>
      <c r="N39" s="127"/>
      <c r="O39" s="175">
        <f t="shared" si="9"/>
        <v>0</v>
      </c>
      <c r="P39" s="176"/>
      <c r="Q39" s="177">
        <f t="shared" si="6"/>
        <v>0</v>
      </c>
      <c r="R39" s="189">
        <f t="shared" si="4"/>
        <v>0</v>
      </c>
      <c r="S39" s="127"/>
      <c r="T39" s="175">
        <f t="shared" si="0"/>
        <v>0</v>
      </c>
      <c r="U39" s="176"/>
      <c r="V39" s="177">
        <f t="shared" si="1"/>
        <v>0</v>
      </c>
      <c r="W39" s="178">
        <f t="shared" si="2"/>
        <v>0</v>
      </c>
    </row>
    <row r="40" spans="1:23" ht="13.5" customHeight="1" x14ac:dyDescent="0.2">
      <c r="A40" s="751">
        <f t="shared" ref="A40" si="29">+A38+1</f>
        <v>16</v>
      </c>
      <c r="B40" s="752" t="s">
        <v>376</v>
      </c>
      <c r="C40" s="754"/>
      <c r="D40" s="747"/>
      <c r="E40" s="187"/>
      <c r="F40" s="175"/>
      <c r="G40" s="240"/>
      <c r="H40" s="187"/>
      <c r="I40" s="244"/>
      <c r="J40" s="242"/>
      <c r="K40" s="748"/>
      <c r="L40" s="749">
        <f t="shared" si="25"/>
        <v>0</v>
      </c>
      <c r="M40" s="750"/>
      <c r="N40" s="127"/>
      <c r="O40" s="175">
        <f t="shared" si="9"/>
        <v>0</v>
      </c>
      <c r="P40" s="176"/>
      <c r="Q40" s="177">
        <f t="shared" si="6"/>
        <v>0</v>
      </c>
      <c r="R40" s="189">
        <f t="shared" si="4"/>
        <v>0</v>
      </c>
      <c r="S40" s="127"/>
      <c r="T40" s="175">
        <f t="shared" si="0"/>
        <v>0</v>
      </c>
      <c r="U40" s="176"/>
      <c r="V40" s="177">
        <f t="shared" si="1"/>
        <v>0</v>
      </c>
      <c r="W40" s="178">
        <f t="shared" si="2"/>
        <v>0</v>
      </c>
    </row>
    <row r="41" spans="1:23" ht="13.5" customHeight="1" x14ac:dyDescent="0.2">
      <c r="A41" s="751"/>
      <c r="B41" s="753"/>
      <c r="C41" s="754"/>
      <c r="D41" s="747"/>
      <c r="E41" s="188"/>
      <c r="F41" s="175"/>
      <c r="G41" s="241"/>
      <c r="H41" s="188"/>
      <c r="I41" s="244"/>
      <c r="J41" s="243"/>
      <c r="K41" s="748"/>
      <c r="L41" s="749"/>
      <c r="M41" s="750"/>
      <c r="N41" s="127"/>
      <c r="O41" s="175">
        <f t="shared" si="9"/>
        <v>0</v>
      </c>
      <c r="P41" s="176"/>
      <c r="Q41" s="177">
        <f t="shared" si="6"/>
        <v>0</v>
      </c>
      <c r="R41" s="189">
        <f t="shared" si="4"/>
        <v>0</v>
      </c>
      <c r="S41" s="127"/>
      <c r="T41" s="175">
        <f t="shared" si="0"/>
        <v>0</v>
      </c>
      <c r="U41" s="176"/>
      <c r="V41" s="177">
        <f t="shared" si="1"/>
        <v>0</v>
      </c>
      <c r="W41" s="178">
        <f t="shared" si="2"/>
        <v>0</v>
      </c>
    </row>
    <row r="42" spans="1:23" ht="13.5" customHeight="1" x14ac:dyDescent="0.2">
      <c r="A42" s="759">
        <f t="shared" ref="A42" si="30">+A40+1</f>
        <v>17</v>
      </c>
      <c r="B42" s="752" t="s">
        <v>377</v>
      </c>
      <c r="C42" s="794"/>
      <c r="D42" s="795"/>
      <c r="E42" s="187"/>
      <c r="F42" s="175"/>
      <c r="G42" s="240"/>
      <c r="H42" s="187"/>
      <c r="I42" s="244"/>
      <c r="J42" s="242"/>
      <c r="K42" s="796"/>
      <c r="L42" s="749">
        <f t="shared" si="25"/>
        <v>0</v>
      </c>
      <c r="M42" s="797"/>
      <c r="N42" s="127"/>
      <c r="O42" s="175">
        <f t="shared" si="9"/>
        <v>0</v>
      </c>
      <c r="P42" s="176"/>
      <c r="Q42" s="177">
        <f>+G42+P42</f>
        <v>0</v>
      </c>
      <c r="R42" s="189">
        <f t="shared" si="4"/>
        <v>0</v>
      </c>
      <c r="S42" s="127"/>
      <c r="T42" s="175">
        <f t="shared" ref="T42:T45" si="31">+S42/210/SQRT(3)*1000</f>
        <v>0</v>
      </c>
      <c r="U42" s="176"/>
      <c r="V42" s="177">
        <f>+J42+U42</f>
        <v>0</v>
      </c>
      <c r="W42" s="178">
        <f t="shared" ref="W42:W45" si="32">IF(T42=0,0,+V42/T42*100)</f>
        <v>0</v>
      </c>
    </row>
    <row r="43" spans="1:23" ht="13.5" customHeight="1" x14ac:dyDescent="0.2">
      <c r="A43" s="760"/>
      <c r="B43" s="753"/>
      <c r="C43" s="758"/>
      <c r="D43" s="757"/>
      <c r="E43" s="188"/>
      <c r="F43" s="244"/>
      <c r="G43" s="240"/>
      <c r="H43" s="187"/>
      <c r="I43" s="244"/>
      <c r="J43" s="242"/>
      <c r="K43" s="786"/>
      <c r="L43" s="749"/>
      <c r="M43" s="756"/>
      <c r="N43" s="127"/>
      <c r="O43" s="175">
        <f>+N43/210*1000</f>
        <v>0</v>
      </c>
      <c r="P43" s="176"/>
      <c r="Q43" s="177">
        <f>+G43+P43</f>
        <v>0</v>
      </c>
      <c r="R43" s="189">
        <f>IF(O43=0,0,+Q43/O43*100)</f>
        <v>0</v>
      </c>
      <c r="S43" s="127"/>
      <c r="T43" s="175">
        <f>+S43/210/SQRT(3)*1000</f>
        <v>0</v>
      </c>
      <c r="U43" s="176"/>
      <c r="V43" s="177">
        <f>+J43+U43</f>
        <v>0</v>
      </c>
      <c r="W43" s="178">
        <f>IF(T43=0,0,+V43/T43*100)</f>
        <v>0</v>
      </c>
    </row>
    <row r="44" spans="1:23" ht="13.5" customHeight="1" x14ac:dyDescent="0.2">
      <c r="A44" s="759">
        <f>+A42+1</f>
        <v>18</v>
      </c>
      <c r="B44" s="752" t="s">
        <v>378</v>
      </c>
      <c r="C44" s="794"/>
      <c r="D44" s="795"/>
      <c r="E44" s="187"/>
      <c r="F44" s="175"/>
      <c r="G44" s="240"/>
      <c r="H44" s="187"/>
      <c r="I44" s="244"/>
      <c r="J44" s="242"/>
      <c r="K44" s="796"/>
      <c r="L44" s="749">
        <f t="shared" si="25"/>
        <v>0</v>
      </c>
      <c r="M44" s="797"/>
      <c r="N44" s="127"/>
      <c r="O44" s="175">
        <f t="shared" si="9"/>
        <v>0</v>
      </c>
      <c r="P44" s="176"/>
      <c r="Q44" s="177">
        <f t="shared" si="6"/>
        <v>0</v>
      </c>
      <c r="R44" s="189">
        <f t="shared" si="4"/>
        <v>0</v>
      </c>
      <c r="S44" s="127"/>
      <c r="T44" s="175">
        <f t="shared" si="31"/>
        <v>0</v>
      </c>
      <c r="U44" s="176"/>
      <c r="V44" s="177">
        <f t="shared" ref="V44" si="33">+J44+U44</f>
        <v>0</v>
      </c>
      <c r="W44" s="178">
        <f t="shared" si="32"/>
        <v>0</v>
      </c>
    </row>
    <row r="45" spans="1:23" ht="13.5" customHeight="1" x14ac:dyDescent="0.2">
      <c r="A45" s="760"/>
      <c r="B45" s="753"/>
      <c r="C45" s="758"/>
      <c r="D45" s="757"/>
      <c r="E45" s="188"/>
      <c r="F45" s="244"/>
      <c r="G45" s="240"/>
      <c r="H45" s="187"/>
      <c r="I45" s="244"/>
      <c r="J45" s="242"/>
      <c r="K45" s="786"/>
      <c r="L45" s="749"/>
      <c r="M45" s="756"/>
      <c r="N45" s="127"/>
      <c r="O45" s="175">
        <f t="shared" si="9"/>
        <v>0</v>
      </c>
      <c r="P45" s="176"/>
      <c r="Q45" s="177">
        <f t="shared" si="6"/>
        <v>0</v>
      </c>
      <c r="R45" s="189">
        <f t="shared" si="4"/>
        <v>0</v>
      </c>
      <c r="S45" s="127"/>
      <c r="T45" s="175">
        <f t="shared" si="31"/>
        <v>0</v>
      </c>
      <c r="U45" s="176"/>
      <c r="V45" s="177">
        <f t="shared" ref="V45:V59" si="34">+J45+U45</f>
        <v>0</v>
      </c>
      <c r="W45" s="178">
        <f t="shared" si="32"/>
        <v>0</v>
      </c>
    </row>
    <row r="46" spans="1:23" ht="13.5" customHeight="1" x14ac:dyDescent="0.2">
      <c r="A46" s="751">
        <f>+A44+1</f>
        <v>19</v>
      </c>
      <c r="B46" s="752" t="s">
        <v>379</v>
      </c>
      <c r="C46" s="754"/>
      <c r="D46" s="747"/>
      <c r="E46" s="187"/>
      <c r="F46" s="175"/>
      <c r="G46" s="240"/>
      <c r="H46" s="187"/>
      <c r="I46" s="244"/>
      <c r="J46" s="242"/>
      <c r="K46" s="748"/>
      <c r="L46" s="749">
        <f t="shared" si="25"/>
        <v>0</v>
      </c>
      <c r="M46" s="750"/>
      <c r="N46" s="127"/>
      <c r="O46" s="175">
        <f t="shared" si="9"/>
        <v>0</v>
      </c>
      <c r="P46" s="176"/>
      <c r="Q46" s="177">
        <f t="shared" si="6"/>
        <v>0</v>
      </c>
      <c r="R46" s="189">
        <f t="shared" si="4"/>
        <v>0</v>
      </c>
      <c r="S46" s="127"/>
      <c r="T46" s="175">
        <f t="shared" ref="T46:T59" si="35">+S46/210/SQRT(3)*1000</f>
        <v>0</v>
      </c>
      <c r="U46" s="176"/>
      <c r="V46" s="177">
        <f t="shared" si="34"/>
        <v>0</v>
      </c>
      <c r="W46" s="178">
        <f t="shared" ref="W46:W59" si="36">IF(T46=0,0,+V46/T46*100)</f>
        <v>0</v>
      </c>
    </row>
    <row r="47" spans="1:23" ht="13.5" customHeight="1" x14ac:dyDescent="0.2">
      <c r="A47" s="751"/>
      <c r="B47" s="753"/>
      <c r="C47" s="754"/>
      <c r="D47" s="747"/>
      <c r="E47" s="188"/>
      <c r="F47" s="244"/>
      <c r="G47" s="241"/>
      <c r="H47" s="188"/>
      <c r="I47" s="244"/>
      <c r="J47" s="243"/>
      <c r="K47" s="748"/>
      <c r="L47" s="749"/>
      <c r="M47" s="750"/>
      <c r="N47" s="127"/>
      <c r="O47" s="175">
        <f t="shared" si="9"/>
        <v>0</v>
      </c>
      <c r="P47" s="176"/>
      <c r="Q47" s="177">
        <f t="shared" si="6"/>
        <v>0</v>
      </c>
      <c r="R47" s="189">
        <f t="shared" si="4"/>
        <v>0</v>
      </c>
      <c r="S47" s="127"/>
      <c r="T47" s="175">
        <f t="shared" si="35"/>
        <v>0</v>
      </c>
      <c r="U47" s="176"/>
      <c r="V47" s="177">
        <f t="shared" si="34"/>
        <v>0</v>
      </c>
      <c r="W47" s="178">
        <f t="shared" si="36"/>
        <v>0</v>
      </c>
    </row>
    <row r="48" spans="1:23" ht="13.5" customHeight="1" x14ac:dyDescent="0.2">
      <c r="A48" s="751">
        <f>+A46+1</f>
        <v>20</v>
      </c>
      <c r="B48" s="752" t="s">
        <v>380</v>
      </c>
      <c r="C48" s="754"/>
      <c r="D48" s="747"/>
      <c r="E48" s="187"/>
      <c r="F48" s="175"/>
      <c r="G48" s="240"/>
      <c r="H48" s="187"/>
      <c r="I48" s="244"/>
      <c r="J48" s="242"/>
      <c r="K48" s="748"/>
      <c r="L48" s="749">
        <f t="shared" si="25"/>
        <v>0</v>
      </c>
      <c r="M48" s="750"/>
      <c r="N48" s="127"/>
      <c r="O48" s="175">
        <f t="shared" si="9"/>
        <v>0</v>
      </c>
      <c r="P48" s="176"/>
      <c r="Q48" s="177">
        <f t="shared" si="6"/>
        <v>0</v>
      </c>
      <c r="R48" s="189">
        <f t="shared" si="4"/>
        <v>0</v>
      </c>
      <c r="S48" s="127"/>
      <c r="T48" s="175">
        <f t="shared" si="35"/>
        <v>0</v>
      </c>
      <c r="U48" s="176"/>
      <c r="V48" s="177">
        <f t="shared" si="34"/>
        <v>0</v>
      </c>
      <c r="W48" s="178">
        <f t="shared" si="36"/>
        <v>0</v>
      </c>
    </row>
    <row r="49" spans="1:23" ht="13.5" customHeight="1" x14ac:dyDescent="0.2">
      <c r="A49" s="751"/>
      <c r="B49" s="753"/>
      <c r="C49" s="754"/>
      <c r="D49" s="747"/>
      <c r="E49" s="188"/>
      <c r="F49" s="175"/>
      <c r="G49" s="241"/>
      <c r="H49" s="188"/>
      <c r="I49" s="244"/>
      <c r="J49" s="243"/>
      <c r="K49" s="748"/>
      <c r="L49" s="749"/>
      <c r="M49" s="750"/>
      <c r="N49" s="127"/>
      <c r="O49" s="175">
        <f t="shared" si="9"/>
        <v>0</v>
      </c>
      <c r="P49" s="176"/>
      <c r="Q49" s="177">
        <f t="shared" si="6"/>
        <v>0</v>
      </c>
      <c r="R49" s="189">
        <f t="shared" si="4"/>
        <v>0</v>
      </c>
      <c r="S49" s="127"/>
      <c r="T49" s="175">
        <f t="shared" si="35"/>
        <v>0</v>
      </c>
      <c r="U49" s="176"/>
      <c r="V49" s="177">
        <f t="shared" si="34"/>
        <v>0</v>
      </c>
      <c r="W49" s="178">
        <f t="shared" si="36"/>
        <v>0</v>
      </c>
    </row>
    <row r="50" spans="1:23" ht="13.5" customHeight="1" x14ac:dyDescent="0.2">
      <c r="A50" s="751">
        <f>+A48+1</f>
        <v>21</v>
      </c>
      <c r="B50" s="752" t="s">
        <v>381</v>
      </c>
      <c r="C50" s="754"/>
      <c r="D50" s="747"/>
      <c r="E50" s="187"/>
      <c r="F50" s="175"/>
      <c r="G50" s="240"/>
      <c r="H50" s="187"/>
      <c r="I50" s="660"/>
      <c r="J50" s="242"/>
      <c r="K50" s="748"/>
      <c r="L50" s="749">
        <f t="shared" ref="L50" si="37">+N50+N51+S50+S51</f>
        <v>0</v>
      </c>
      <c r="M50" s="750"/>
      <c r="N50" s="127"/>
      <c r="O50" s="175">
        <f t="shared" ref="O50:O53" si="38">+N50/210*1000</f>
        <v>0</v>
      </c>
      <c r="P50" s="176"/>
      <c r="Q50" s="177">
        <f t="shared" ref="Q50:Q53" si="39">+G50+P50</f>
        <v>0</v>
      </c>
      <c r="R50" s="189">
        <f t="shared" ref="R50:R53" si="40">IF(O50=0,0,+Q50/O50*100)</f>
        <v>0</v>
      </c>
      <c r="S50" s="127"/>
      <c r="T50" s="175">
        <f t="shared" si="35"/>
        <v>0</v>
      </c>
      <c r="U50" s="176"/>
      <c r="V50" s="177">
        <f t="shared" si="34"/>
        <v>0</v>
      </c>
      <c r="W50" s="178">
        <f t="shared" si="36"/>
        <v>0</v>
      </c>
    </row>
    <row r="51" spans="1:23" ht="13.5" customHeight="1" x14ac:dyDescent="0.2">
      <c r="A51" s="751"/>
      <c r="B51" s="753"/>
      <c r="C51" s="754"/>
      <c r="D51" s="747"/>
      <c r="E51" s="188"/>
      <c r="F51" s="175"/>
      <c r="G51" s="241"/>
      <c r="H51" s="188"/>
      <c r="I51" s="660"/>
      <c r="J51" s="243"/>
      <c r="K51" s="748"/>
      <c r="L51" s="749"/>
      <c r="M51" s="750"/>
      <c r="N51" s="127"/>
      <c r="O51" s="175">
        <f t="shared" si="38"/>
        <v>0</v>
      </c>
      <c r="P51" s="176"/>
      <c r="Q51" s="177">
        <f t="shared" si="39"/>
        <v>0</v>
      </c>
      <c r="R51" s="189">
        <f t="shared" si="40"/>
        <v>0</v>
      </c>
      <c r="S51" s="127"/>
      <c r="T51" s="175">
        <f t="shared" si="35"/>
        <v>0</v>
      </c>
      <c r="U51" s="176"/>
      <c r="V51" s="177">
        <f t="shared" si="34"/>
        <v>0</v>
      </c>
      <c r="W51" s="178">
        <f t="shared" si="36"/>
        <v>0</v>
      </c>
    </row>
    <row r="52" spans="1:23" ht="13.5" customHeight="1" x14ac:dyDescent="0.2">
      <c r="A52" s="751">
        <f>+A50+1</f>
        <v>22</v>
      </c>
      <c r="B52" s="752" t="s">
        <v>382</v>
      </c>
      <c r="C52" s="754"/>
      <c r="D52" s="747"/>
      <c r="E52" s="187"/>
      <c r="F52" s="175"/>
      <c r="G52" s="240"/>
      <c r="H52" s="187"/>
      <c r="I52" s="660"/>
      <c r="J52" s="242"/>
      <c r="K52" s="748"/>
      <c r="L52" s="749">
        <f t="shared" ref="L52" si="41">+N52+N53+S52+S53</f>
        <v>0</v>
      </c>
      <c r="M52" s="750"/>
      <c r="N52" s="127"/>
      <c r="O52" s="175">
        <f t="shared" si="38"/>
        <v>0</v>
      </c>
      <c r="P52" s="176"/>
      <c r="Q52" s="177">
        <f t="shared" si="39"/>
        <v>0</v>
      </c>
      <c r="R52" s="189">
        <f t="shared" si="40"/>
        <v>0</v>
      </c>
      <c r="S52" s="127"/>
      <c r="T52" s="175">
        <f t="shared" si="35"/>
        <v>0</v>
      </c>
      <c r="U52" s="176"/>
      <c r="V52" s="177">
        <f t="shared" si="34"/>
        <v>0</v>
      </c>
      <c r="W52" s="178">
        <f t="shared" si="36"/>
        <v>0</v>
      </c>
    </row>
    <row r="53" spans="1:23" ht="13.5" customHeight="1" x14ac:dyDescent="0.2">
      <c r="A53" s="751"/>
      <c r="B53" s="753"/>
      <c r="C53" s="754"/>
      <c r="D53" s="747"/>
      <c r="E53" s="188"/>
      <c r="F53" s="175"/>
      <c r="G53" s="241"/>
      <c r="H53" s="188"/>
      <c r="I53" s="660"/>
      <c r="J53" s="243"/>
      <c r="K53" s="748"/>
      <c r="L53" s="749"/>
      <c r="M53" s="750"/>
      <c r="N53" s="127"/>
      <c r="O53" s="175">
        <f t="shared" si="38"/>
        <v>0</v>
      </c>
      <c r="P53" s="176"/>
      <c r="Q53" s="177">
        <f t="shared" si="39"/>
        <v>0</v>
      </c>
      <c r="R53" s="189">
        <f t="shared" si="40"/>
        <v>0</v>
      </c>
      <c r="S53" s="127"/>
      <c r="T53" s="175">
        <f t="shared" si="35"/>
        <v>0</v>
      </c>
      <c r="U53" s="176"/>
      <c r="V53" s="177">
        <f t="shared" si="34"/>
        <v>0</v>
      </c>
      <c r="W53" s="178">
        <f t="shared" si="36"/>
        <v>0</v>
      </c>
    </row>
    <row r="54" spans="1:23" ht="13.5" customHeight="1" x14ac:dyDescent="0.2">
      <c r="A54" s="751">
        <f>+A52+1</f>
        <v>23</v>
      </c>
      <c r="B54" s="752" t="s">
        <v>383</v>
      </c>
      <c r="C54" s="754"/>
      <c r="D54" s="747"/>
      <c r="E54" s="187"/>
      <c r="F54" s="175"/>
      <c r="G54" s="240"/>
      <c r="H54" s="187"/>
      <c r="I54" s="660"/>
      <c r="J54" s="242"/>
      <c r="K54" s="748"/>
      <c r="L54" s="749">
        <f t="shared" ref="L54" si="42">+N54+N55+S54+S55</f>
        <v>0</v>
      </c>
      <c r="M54" s="750"/>
      <c r="N54" s="127"/>
      <c r="O54" s="175">
        <f t="shared" ref="O54:O57" si="43">+N54/210*1000</f>
        <v>0</v>
      </c>
      <c r="P54" s="176"/>
      <c r="Q54" s="177">
        <f t="shared" ref="Q54:Q57" si="44">+G54+P54</f>
        <v>0</v>
      </c>
      <c r="R54" s="189">
        <f t="shared" ref="R54:R57" si="45">IF(O54=0,0,+Q54/O54*100)</f>
        <v>0</v>
      </c>
      <c r="S54" s="127"/>
      <c r="T54" s="175">
        <f t="shared" si="35"/>
        <v>0</v>
      </c>
      <c r="U54" s="176"/>
      <c r="V54" s="177">
        <f t="shared" si="34"/>
        <v>0</v>
      </c>
      <c r="W54" s="178">
        <f t="shared" si="36"/>
        <v>0</v>
      </c>
    </row>
    <row r="55" spans="1:23" ht="13.5" customHeight="1" x14ac:dyDescent="0.2">
      <c r="A55" s="751"/>
      <c r="B55" s="753"/>
      <c r="C55" s="754"/>
      <c r="D55" s="747"/>
      <c r="E55" s="188"/>
      <c r="F55" s="175"/>
      <c r="G55" s="241"/>
      <c r="H55" s="188"/>
      <c r="I55" s="660"/>
      <c r="J55" s="243"/>
      <c r="K55" s="748"/>
      <c r="L55" s="749"/>
      <c r="M55" s="750"/>
      <c r="N55" s="127"/>
      <c r="O55" s="175">
        <f t="shared" si="43"/>
        <v>0</v>
      </c>
      <c r="P55" s="176"/>
      <c r="Q55" s="177">
        <f t="shared" si="44"/>
        <v>0</v>
      </c>
      <c r="R55" s="189">
        <f t="shared" si="45"/>
        <v>0</v>
      </c>
      <c r="S55" s="127"/>
      <c r="T55" s="175">
        <f t="shared" si="35"/>
        <v>0</v>
      </c>
      <c r="U55" s="176"/>
      <c r="V55" s="177">
        <f t="shared" si="34"/>
        <v>0</v>
      </c>
      <c r="W55" s="178">
        <f t="shared" si="36"/>
        <v>0</v>
      </c>
    </row>
    <row r="56" spans="1:23" ht="13.5" customHeight="1" x14ac:dyDescent="0.2">
      <c r="A56" s="751">
        <f>+A54+1</f>
        <v>24</v>
      </c>
      <c r="B56" s="752" t="s">
        <v>384</v>
      </c>
      <c r="C56" s="754"/>
      <c r="D56" s="747"/>
      <c r="E56" s="187"/>
      <c r="F56" s="175"/>
      <c r="G56" s="240"/>
      <c r="H56" s="187"/>
      <c r="I56" s="660"/>
      <c r="J56" s="242"/>
      <c r="K56" s="748"/>
      <c r="L56" s="749">
        <f t="shared" ref="L56" si="46">+N56+N57+S56+S57</f>
        <v>0</v>
      </c>
      <c r="M56" s="750"/>
      <c r="N56" s="127"/>
      <c r="O56" s="175">
        <f t="shared" si="43"/>
        <v>0</v>
      </c>
      <c r="P56" s="176"/>
      <c r="Q56" s="177">
        <f t="shared" si="44"/>
        <v>0</v>
      </c>
      <c r="R56" s="189">
        <f t="shared" si="45"/>
        <v>0</v>
      </c>
      <c r="S56" s="127"/>
      <c r="T56" s="175">
        <f t="shared" si="35"/>
        <v>0</v>
      </c>
      <c r="U56" s="176"/>
      <c r="V56" s="177">
        <f t="shared" si="34"/>
        <v>0</v>
      </c>
      <c r="W56" s="178">
        <f t="shared" si="36"/>
        <v>0</v>
      </c>
    </row>
    <row r="57" spans="1:23" ht="13.5" customHeight="1" x14ac:dyDescent="0.2">
      <c r="A57" s="751"/>
      <c r="B57" s="753"/>
      <c r="C57" s="754"/>
      <c r="D57" s="747"/>
      <c r="E57" s="188"/>
      <c r="F57" s="175"/>
      <c r="G57" s="241"/>
      <c r="H57" s="188"/>
      <c r="I57" s="660"/>
      <c r="J57" s="243"/>
      <c r="K57" s="748"/>
      <c r="L57" s="749"/>
      <c r="M57" s="750"/>
      <c r="N57" s="127"/>
      <c r="O57" s="175">
        <f t="shared" si="43"/>
        <v>0</v>
      </c>
      <c r="P57" s="176"/>
      <c r="Q57" s="177">
        <f t="shared" si="44"/>
        <v>0</v>
      </c>
      <c r="R57" s="189">
        <f t="shared" si="45"/>
        <v>0</v>
      </c>
      <c r="S57" s="127"/>
      <c r="T57" s="175">
        <f t="shared" si="35"/>
        <v>0</v>
      </c>
      <c r="U57" s="176"/>
      <c r="V57" s="177">
        <f t="shared" si="34"/>
        <v>0</v>
      </c>
      <c r="W57" s="178">
        <f t="shared" si="36"/>
        <v>0</v>
      </c>
    </row>
    <row r="58" spans="1:23" ht="13.5" customHeight="1" x14ac:dyDescent="0.2">
      <c r="A58" s="751">
        <f>+A56+1</f>
        <v>25</v>
      </c>
      <c r="B58" s="752" t="s">
        <v>385</v>
      </c>
      <c r="C58" s="754"/>
      <c r="D58" s="747"/>
      <c r="E58" s="187"/>
      <c r="F58" s="175"/>
      <c r="G58" s="240"/>
      <c r="H58" s="187"/>
      <c r="I58" s="660"/>
      <c r="J58" s="242"/>
      <c r="K58" s="748"/>
      <c r="L58" s="749">
        <f t="shared" ref="L58" si="47">+N58+N59+S58+S59</f>
        <v>0</v>
      </c>
      <c r="M58" s="750"/>
      <c r="N58" s="127"/>
      <c r="O58" s="175">
        <f t="shared" ref="O58:O59" si="48">+N58/210*1000</f>
        <v>0</v>
      </c>
      <c r="P58" s="176"/>
      <c r="Q58" s="177">
        <f t="shared" ref="Q58:Q59" si="49">+G58+P58</f>
        <v>0</v>
      </c>
      <c r="R58" s="189">
        <f t="shared" ref="R58:R59" si="50">IF(O58=0,0,+Q58/O58*100)</f>
        <v>0</v>
      </c>
      <c r="S58" s="127"/>
      <c r="T58" s="175">
        <f t="shared" si="35"/>
        <v>0</v>
      </c>
      <c r="U58" s="176"/>
      <c r="V58" s="177">
        <f t="shared" si="34"/>
        <v>0</v>
      </c>
      <c r="W58" s="178">
        <f t="shared" si="36"/>
        <v>0</v>
      </c>
    </row>
    <row r="59" spans="1:23" ht="13.5" customHeight="1" thickBot="1" x14ac:dyDescent="0.25">
      <c r="A59" s="751"/>
      <c r="B59" s="753"/>
      <c r="C59" s="754"/>
      <c r="D59" s="747"/>
      <c r="E59" s="188"/>
      <c r="F59" s="175"/>
      <c r="G59" s="241"/>
      <c r="H59" s="188"/>
      <c r="I59" s="660"/>
      <c r="J59" s="243"/>
      <c r="K59" s="748"/>
      <c r="L59" s="749"/>
      <c r="M59" s="750"/>
      <c r="N59" s="127"/>
      <c r="O59" s="175">
        <f t="shared" si="48"/>
        <v>0</v>
      </c>
      <c r="P59" s="176"/>
      <c r="Q59" s="177">
        <f t="shared" si="49"/>
        <v>0</v>
      </c>
      <c r="R59" s="189">
        <f t="shared" si="50"/>
        <v>0</v>
      </c>
      <c r="S59" s="127"/>
      <c r="T59" s="175">
        <f t="shared" si="35"/>
        <v>0</v>
      </c>
      <c r="U59" s="176"/>
      <c r="V59" s="177">
        <f t="shared" si="34"/>
        <v>0</v>
      </c>
      <c r="W59" s="178">
        <f t="shared" si="36"/>
        <v>0</v>
      </c>
    </row>
    <row r="60" spans="1:23" ht="13.5" customHeight="1" thickTop="1" x14ac:dyDescent="0.2">
      <c r="A60" s="798" t="s">
        <v>359</v>
      </c>
      <c r="B60" s="789"/>
      <c r="C60" s="789"/>
      <c r="D60" s="789"/>
      <c r="E60" s="789"/>
      <c r="F60" s="789"/>
      <c r="G60" s="789"/>
      <c r="H60" s="789"/>
      <c r="I60" s="789"/>
      <c r="J60" s="789"/>
      <c r="K60" s="789"/>
      <c r="L60" s="789"/>
      <c r="M60" s="789"/>
      <c r="N60" s="789"/>
      <c r="O60" s="789"/>
      <c r="P60" s="789"/>
      <c r="Q60" s="789"/>
      <c r="R60" s="789"/>
      <c r="S60" s="789"/>
      <c r="T60" s="789"/>
      <c r="U60" s="789"/>
      <c r="V60" s="789"/>
      <c r="W60" s="799"/>
    </row>
    <row r="61" spans="1:23" ht="13.5" customHeight="1" thickBot="1" x14ac:dyDescent="0.25">
      <c r="A61" s="800"/>
      <c r="B61" s="792"/>
      <c r="C61" s="792"/>
      <c r="D61" s="792"/>
      <c r="E61" s="792"/>
      <c r="F61" s="792"/>
      <c r="G61" s="792"/>
      <c r="H61" s="792"/>
      <c r="I61" s="792"/>
      <c r="J61" s="792"/>
      <c r="K61" s="792"/>
      <c r="L61" s="792"/>
      <c r="M61" s="792"/>
      <c r="N61" s="792"/>
      <c r="O61" s="792"/>
      <c r="P61" s="792"/>
      <c r="Q61" s="792"/>
      <c r="R61" s="792"/>
      <c r="S61" s="792"/>
      <c r="T61" s="792"/>
      <c r="U61" s="792"/>
      <c r="V61" s="792"/>
      <c r="W61" s="801"/>
    </row>
    <row r="62" spans="1:23" ht="13.5" customHeight="1" thickTop="1" x14ac:dyDescent="0.2">
      <c r="A62" s="760">
        <v>1</v>
      </c>
      <c r="B62" s="787" t="s">
        <v>386</v>
      </c>
      <c r="C62" s="758"/>
      <c r="D62" s="757"/>
      <c r="E62" s="187"/>
      <c r="F62" s="124"/>
      <c r="G62" s="240"/>
      <c r="H62" s="187"/>
      <c r="I62" s="659"/>
      <c r="J62" s="242"/>
      <c r="K62" s="786"/>
      <c r="L62" s="755">
        <f t="shared" ref="L62" si="51">+N62+N63+S62+S63</f>
        <v>0</v>
      </c>
      <c r="M62" s="756"/>
      <c r="N62" s="125"/>
      <c r="O62" s="124">
        <f t="shared" ref="O62:O63" si="52">+N62/210*1000</f>
        <v>0</v>
      </c>
      <c r="P62" s="123"/>
      <c r="Q62" s="122">
        <f t="shared" ref="Q62:Q63" si="53">+G62+P62</f>
        <v>0</v>
      </c>
      <c r="R62" s="126">
        <f t="shared" ref="R62:R63" si="54">IF(O62=0,0,+Q62/O62*100)</f>
        <v>0</v>
      </c>
      <c r="S62" s="125"/>
      <c r="T62" s="124">
        <f t="shared" ref="T62:T81" si="55">+S62/210/SQRT(3)*1000</f>
        <v>0</v>
      </c>
      <c r="U62" s="123"/>
      <c r="V62" s="122">
        <f t="shared" ref="V62:V81" si="56">+J62+U62</f>
        <v>0</v>
      </c>
      <c r="W62" s="121">
        <f t="shared" ref="W62:W81" si="57">IF(T62=0,0,+V62/T62*100)</f>
        <v>0</v>
      </c>
    </row>
    <row r="63" spans="1:23" ht="13.5" customHeight="1" x14ac:dyDescent="0.2">
      <c r="A63" s="751"/>
      <c r="B63" s="753"/>
      <c r="C63" s="754"/>
      <c r="D63" s="747"/>
      <c r="E63" s="188"/>
      <c r="F63" s="175"/>
      <c r="G63" s="241"/>
      <c r="H63" s="188"/>
      <c r="I63" s="660"/>
      <c r="J63" s="243"/>
      <c r="K63" s="748"/>
      <c r="L63" s="749"/>
      <c r="M63" s="750"/>
      <c r="N63" s="127"/>
      <c r="O63" s="175">
        <f t="shared" si="52"/>
        <v>0</v>
      </c>
      <c r="P63" s="176"/>
      <c r="Q63" s="177">
        <f t="shared" si="53"/>
        <v>0</v>
      </c>
      <c r="R63" s="189">
        <f t="shared" si="54"/>
        <v>0</v>
      </c>
      <c r="S63" s="127"/>
      <c r="T63" s="175">
        <f t="shared" si="55"/>
        <v>0</v>
      </c>
      <c r="U63" s="176"/>
      <c r="V63" s="177">
        <f t="shared" si="56"/>
        <v>0</v>
      </c>
      <c r="W63" s="178">
        <f t="shared" si="57"/>
        <v>0</v>
      </c>
    </row>
    <row r="64" spans="1:23" ht="13.5" customHeight="1" x14ac:dyDescent="0.2">
      <c r="A64" s="751">
        <f>+A62+1</f>
        <v>2</v>
      </c>
      <c r="B64" s="752" t="s">
        <v>387</v>
      </c>
      <c r="C64" s="754"/>
      <c r="D64" s="747"/>
      <c r="E64" s="187"/>
      <c r="F64" s="175"/>
      <c r="G64" s="240"/>
      <c r="H64" s="187"/>
      <c r="I64" s="660"/>
      <c r="J64" s="242"/>
      <c r="K64" s="748"/>
      <c r="L64" s="749">
        <f t="shared" ref="L64" si="58">+N64+N65+S64+S65</f>
        <v>0</v>
      </c>
      <c r="M64" s="750"/>
      <c r="N64" s="127"/>
      <c r="O64" s="175">
        <f t="shared" ref="O64:O67" si="59">+N64/210*1000</f>
        <v>0</v>
      </c>
      <c r="P64" s="176"/>
      <c r="Q64" s="177">
        <f t="shared" ref="Q64:Q67" si="60">+G64+P64</f>
        <v>0</v>
      </c>
      <c r="R64" s="189">
        <f t="shared" ref="R64:R67" si="61">IF(O64=0,0,+Q64/O64*100)</f>
        <v>0</v>
      </c>
      <c r="S64" s="127"/>
      <c r="T64" s="175">
        <f t="shared" si="55"/>
        <v>0</v>
      </c>
      <c r="U64" s="176"/>
      <c r="V64" s="177">
        <f t="shared" si="56"/>
        <v>0</v>
      </c>
      <c r="W64" s="178">
        <f t="shared" si="57"/>
        <v>0</v>
      </c>
    </row>
    <row r="65" spans="1:23" ht="13.5" customHeight="1" x14ac:dyDescent="0.2">
      <c r="A65" s="751"/>
      <c r="B65" s="753"/>
      <c r="C65" s="754"/>
      <c r="D65" s="747"/>
      <c r="E65" s="188"/>
      <c r="F65" s="175"/>
      <c r="G65" s="241"/>
      <c r="H65" s="188"/>
      <c r="I65" s="660"/>
      <c r="J65" s="243"/>
      <c r="K65" s="748"/>
      <c r="L65" s="749"/>
      <c r="M65" s="750"/>
      <c r="N65" s="127"/>
      <c r="O65" s="175">
        <f t="shared" si="59"/>
        <v>0</v>
      </c>
      <c r="P65" s="176"/>
      <c r="Q65" s="177">
        <f t="shared" si="60"/>
        <v>0</v>
      </c>
      <c r="R65" s="189">
        <f t="shared" si="61"/>
        <v>0</v>
      </c>
      <c r="S65" s="127"/>
      <c r="T65" s="175">
        <f t="shared" si="55"/>
        <v>0</v>
      </c>
      <c r="U65" s="176"/>
      <c r="V65" s="177">
        <f t="shared" si="56"/>
        <v>0</v>
      </c>
      <c r="W65" s="178">
        <f t="shared" si="57"/>
        <v>0</v>
      </c>
    </row>
    <row r="66" spans="1:23" ht="13.5" customHeight="1" x14ac:dyDescent="0.2">
      <c r="A66" s="751">
        <f>+A64+1</f>
        <v>3</v>
      </c>
      <c r="B66" s="752" t="s">
        <v>388</v>
      </c>
      <c r="C66" s="754"/>
      <c r="D66" s="747"/>
      <c r="E66" s="187"/>
      <c r="F66" s="175"/>
      <c r="G66" s="240"/>
      <c r="H66" s="187"/>
      <c r="I66" s="660"/>
      <c r="J66" s="242"/>
      <c r="K66" s="748"/>
      <c r="L66" s="749">
        <f t="shared" ref="L66" si="62">+N66+N67+S66+S67</f>
        <v>0</v>
      </c>
      <c r="M66" s="750"/>
      <c r="N66" s="127"/>
      <c r="O66" s="175">
        <f t="shared" si="59"/>
        <v>0</v>
      </c>
      <c r="P66" s="176"/>
      <c r="Q66" s="177">
        <f t="shared" si="60"/>
        <v>0</v>
      </c>
      <c r="R66" s="189">
        <f t="shared" si="61"/>
        <v>0</v>
      </c>
      <c r="S66" s="127"/>
      <c r="T66" s="175">
        <f t="shared" si="55"/>
        <v>0</v>
      </c>
      <c r="U66" s="176"/>
      <c r="V66" s="177">
        <f t="shared" si="56"/>
        <v>0</v>
      </c>
      <c r="W66" s="178">
        <f t="shared" si="57"/>
        <v>0</v>
      </c>
    </row>
    <row r="67" spans="1:23" ht="13.5" customHeight="1" x14ac:dyDescent="0.2">
      <c r="A67" s="751"/>
      <c r="B67" s="753"/>
      <c r="C67" s="754"/>
      <c r="D67" s="747"/>
      <c r="E67" s="188"/>
      <c r="F67" s="175"/>
      <c r="G67" s="241"/>
      <c r="H67" s="188"/>
      <c r="I67" s="660"/>
      <c r="J67" s="243"/>
      <c r="K67" s="748"/>
      <c r="L67" s="749"/>
      <c r="M67" s="750"/>
      <c r="N67" s="127"/>
      <c r="O67" s="175">
        <f t="shared" si="59"/>
        <v>0</v>
      </c>
      <c r="P67" s="176"/>
      <c r="Q67" s="177">
        <f t="shared" si="60"/>
        <v>0</v>
      </c>
      <c r="R67" s="189">
        <f t="shared" si="61"/>
        <v>0</v>
      </c>
      <c r="S67" s="127"/>
      <c r="T67" s="175">
        <f t="shared" si="55"/>
        <v>0</v>
      </c>
      <c r="U67" s="176"/>
      <c r="V67" s="177">
        <f t="shared" si="56"/>
        <v>0</v>
      </c>
      <c r="W67" s="178">
        <f t="shared" si="57"/>
        <v>0</v>
      </c>
    </row>
    <row r="68" spans="1:23" ht="13.5" customHeight="1" x14ac:dyDescent="0.2">
      <c r="A68" s="751">
        <f>+A66+1</f>
        <v>4</v>
      </c>
      <c r="B68" s="752" t="s">
        <v>389</v>
      </c>
      <c r="C68" s="754"/>
      <c r="D68" s="747"/>
      <c r="E68" s="187"/>
      <c r="F68" s="175"/>
      <c r="G68" s="240"/>
      <c r="H68" s="187"/>
      <c r="I68" s="660"/>
      <c r="J68" s="242"/>
      <c r="K68" s="748"/>
      <c r="L68" s="749">
        <f t="shared" ref="L68" si="63">+N68+N69+S68+S69</f>
        <v>0</v>
      </c>
      <c r="M68" s="750"/>
      <c r="N68" s="127"/>
      <c r="O68" s="175">
        <f t="shared" ref="O68:O75" si="64">+N68/210*1000</f>
        <v>0</v>
      </c>
      <c r="P68" s="176"/>
      <c r="Q68" s="177">
        <f t="shared" ref="Q68:Q75" si="65">+G68+P68</f>
        <v>0</v>
      </c>
      <c r="R68" s="189">
        <f t="shared" ref="R68:R75" si="66">IF(O68=0,0,+Q68/O68*100)</f>
        <v>0</v>
      </c>
      <c r="S68" s="127"/>
      <c r="T68" s="175">
        <f t="shared" si="55"/>
        <v>0</v>
      </c>
      <c r="U68" s="176"/>
      <c r="V68" s="177">
        <f t="shared" si="56"/>
        <v>0</v>
      </c>
      <c r="W68" s="178">
        <f t="shared" si="57"/>
        <v>0</v>
      </c>
    </row>
    <row r="69" spans="1:23" ht="13.5" customHeight="1" x14ac:dyDescent="0.2">
      <c r="A69" s="751"/>
      <c r="B69" s="753"/>
      <c r="C69" s="754"/>
      <c r="D69" s="747"/>
      <c r="E69" s="188"/>
      <c r="F69" s="175"/>
      <c r="G69" s="241"/>
      <c r="H69" s="188"/>
      <c r="I69" s="660"/>
      <c r="J69" s="243"/>
      <c r="K69" s="748"/>
      <c r="L69" s="749"/>
      <c r="M69" s="750"/>
      <c r="N69" s="127"/>
      <c r="O69" s="175">
        <f t="shared" si="64"/>
        <v>0</v>
      </c>
      <c r="P69" s="176"/>
      <c r="Q69" s="177">
        <f t="shared" si="65"/>
        <v>0</v>
      </c>
      <c r="R69" s="189">
        <f t="shared" si="66"/>
        <v>0</v>
      </c>
      <c r="S69" s="127"/>
      <c r="T69" s="175">
        <f t="shared" si="55"/>
        <v>0</v>
      </c>
      <c r="U69" s="176"/>
      <c r="V69" s="177">
        <f t="shared" si="56"/>
        <v>0</v>
      </c>
      <c r="W69" s="178">
        <f t="shared" si="57"/>
        <v>0</v>
      </c>
    </row>
    <row r="70" spans="1:23" ht="13.5" customHeight="1" x14ac:dyDescent="0.2">
      <c r="A70" s="751">
        <f>+A68+1</f>
        <v>5</v>
      </c>
      <c r="B70" s="752" t="s">
        <v>390</v>
      </c>
      <c r="C70" s="754"/>
      <c r="D70" s="747"/>
      <c r="E70" s="187"/>
      <c r="F70" s="175"/>
      <c r="G70" s="240"/>
      <c r="H70" s="187"/>
      <c r="I70" s="660"/>
      <c r="J70" s="242"/>
      <c r="K70" s="748"/>
      <c r="L70" s="749">
        <f t="shared" ref="L70" si="67">+N70+N71+S70+S71</f>
        <v>0</v>
      </c>
      <c r="M70" s="750"/>
      <c r="N70" s="127"/>
      <c r="O70" s="175">
        <f t="shared" ref="O70:O73" si="68">+N70/210*1000</f>
        <v>0</v>
      </c>
      <c r="P70" s="176"/>
      <c r="Q70" s="177">
        <f t="shared" ref="Q70:Q73" si="69">+G70+P70</f>
        <v>0</v>
      </c>
      <c r="R70" s="189">
        <f t="shared" ref="R70:R73" si="70">IF(O70=0,0,+Q70/O70*100)</f>
        <v>0</v>
      </c>
      <c r="S70" s="127"/>
      <c r="T70" s="175">
        <f t="shared" si="55"/>
        <v>0</v>
      </c>
      <c r="U70" s="176"/>
      <c r="V70" s="177">
        <f t="shared" si="56"/>
        <v>0</v>
      </c>
      <c r="W70" s="178">
        <f t="shared" si="57"/>
        <v>0</v>
      </c>
    </row>
    <row r="71" spans="1:23" ht="13.5" customHeight="1" x14ac:dyDescent="0.2">
      <c r="A71" s="751"/>
      <c r="B71" s="753"/>
      <c r="C71" s="754"/>
      <c r="D71" s="747"/>
      <c r="E71" s="188"/>
      <c r="F71" s="175"/>
      <c r="G71" s="241"/>
      <c r="H71" s="188"/>
      <c r="I71" s="660"/>
      <c r="J71" s="243"/>
      <c r="K71" s="748"/>
      <c r="L71" s="749"/>
      <c r="M71" s="750"/>
      <c r="N71" s="127"/>
      <c r="O71" s="175">
        <f t="shared" si="68"/>
        <v>0</v>
      </c>
      <c r="P71" s="176"/>
      <c r="Q71" s="177">
        <f t="shared" si="69"/>
        <v>0</v>
      </c>
      <c r="R71" s="189">
        <f t="shared" si="70"/>
        <v>0</v>
      </c>
      <c r="S71" s="127"/>
      <c r="T71" s="175">
        <f t="shared" si="55"/>
        <v>0</v>
      </c>
      <c r="U71" s="176"/>
      <c r="V71" s="177">
        <f t="shared" si="56"/>
        <v>0</v>
      </c>
      <c r="W71" s="178">
        <f t="shared" si="57"/>
        <v>0</v>
      </c>
    </row>
    <row r="72" spans="1:23" ht="13.5" customHeight="1" x14ac:dyDescent="0.2">
      <c r="A72" s="751">
        <f>+A70+1</f>
        <v>6</v>
      </c>
      <c r="B72" s="752" t="s">
        <v>391</v>
      </c>
      <c r="C72" s="754"/>
      <c r="D72" s="747"/>
      <c r="E72" s="187"/>
      <c r="F72" s="175"/>
      <c r="G72" s="240"/>
      <c r="H72" s="187"/>
      <c r="I72" s="660"/>
      <c r="J72" s="242"/>
      <c r="K72" s="748"/>
      <c r="L72" s="749">
        <f t="shared" ref="L72" si="71">+N72+N73+S72+S73</f>
        <v>0</v>
      </c>
      <c r="M72" s="750"/>
      <c r="N72" s="127"/>
      <c r="O72" s="175">
        <f t="shared" si="68"/>
        <v>0</v>
      </c>
      <c r="P72" s="176"/>
      <c r="Q72" s="177">
        <f t="shared" si="69"/>
        <v>0</v>
      </c>
      <c r="R72" s="189">
        <f t="shared" si="70"/>
        <v>0</v>
      </c>
      <c r="S72" s="127"/>
      <c r="T72" s="175">
        <f t="shared" si="55"/>
        <v>0</v>
      </c>
      <c r="U72" s="176"/>
      <c r="V72" s="177">
        <f t="shared" si="56"/>
        <v>0</v>
      </c>
      <c r="W72" s="178">
        <f t="shared" si="57"/>
        <v>0</v>
      </c>
    </row>
    <row r="73" spans="1:23" ht="13.5" customHeight="1" x14ac:dyDescent="0.2">
      <c r="A73" s="751"/>
      <c r="B73" s="753"/>
      <c r="C73" s="754"/>
      <c r="D73" s="747"/>
      <c r="E73" s="188"/>
      <c r="F73" s="175"/>
      <c r="G73" s="241"/>
      <c r="H73" s="188"/>
      <c r="I73" s="660"/>
      <c r="J73" s="243"/>
      <c r="K73" s="748"/>
      <c r="L73" s="749"/>
      <c r="M73" s="750"/>
      <c r="N73" s="127"/>
      <c r="O73" s="175">
        <f t="shared" si="68"/>
        <v>0</v>
      </c>
      <c r="P73" s="176"/>
      <c r="Q73" s="177">
        <f t="shared" si="69"/>
        <v>0</v>
      </c>
      <c r="R73" s="189">
        <f t="shared" si="70"/>
        <v>0</v>
      </c>
      <c r="S73" s="127"/>
      <c r="T73" s="175">
        <f t="shared" si="55"/>
        <v>0</v>
      </c>
      <c r="U73" s="176"/>
      <c r="V73" s="177">
        <f t="shared" si="56"/>
        <v>0</v>
      </c>
      <c r="W73" s="178">
        <f t="shared" si="57"/>
        <v>0</v>
      </c>
    </row>
    <row r="74" spans="1:23" ht="13.5" customHeight="1" x14ac:dyDescent="0.2">
      <c r="A74" s="751">
        <f>+A72+1</f>
        <v>7</v>
      </c>
      <c r="B74" s="752" t="s">
        <v>392</v>
      </c>
      <c r="C74" s="754"/>
      <c r="D74" s="747"/>
      <c r="E74" s="187"/>
      <c r="F74" s="175"/>
      <c r="G74" s="240"/>
      <c r="H74" s="187"/>
      <c r="I74" s="660"/>
      <c r="J74" s="242"/>
      <c r="K74" s="748"/>
      <c r="L74" s="749">
        <f t="shared" ref="L74" si="72">+N74+N75+S74+S75</f>
        <v>0</v>
      </c>
      <c r="M74" s="750"/>
      <c r="N74" s="127"/>
      <c r="O74" s="175">
        <f t="shared" si="64"/>
        <v>0</v>
      </c>
      <c r="P74" s="176"/>
      <c r="Q74" s="177">
        <f t="shared" si="65"/>
        <v>0</v>
      </c>
      <c r="R74" s="189">
        <f t="shared" si="66"/>
        <v>0</v>
      </c>
      <c r="S74" s="127"/>
      <c r="T74" s="175">
        <f t="shared" si="55"/>
        <v>0</v>
      </c>
      <c r="U74" s="176"/>
      <c r="V74" s="177">
        <f t="shared" si="56"/>
        <v>0</v>
      </c>
      <c r="W74" s="178">
        <f t="shared" si="57"/>
        <v>0</v>
      </c>
    </row>
    <row r="75" spans="1:23" ht="13.5" customHeight="1" x14ac:dyDescent="0.2">
      <c r="A75" s="751"/>
      <c r="B75" s="753"/>
      <c r="C75" s="754"/>
      <c r="D75" s="747"/>
      <c r="E75" s="188"/>
      <c r="F75" s="175"/>
      <c r="G75" s="241"/>
      <c r="H75" s="188"/>
      <c r="I75" s="660"/>
      <c r="J75" s="243"/>
      <c r="K75" s="748"/>
      <c r="L75" s="749"/>
      <c r="M75" s="750"/>
      <c r="N75" s="127"/>
      <c r="O75" s="175">
        <f t="shared" si="64"/>
        <v>0</v>
      </c>
      <c r="P75" s="176"/>
      <c r="Q75" s="177">
        <f t="shared" si="65"/>
        <v>0</v>
      </c>
      <c r="R75" s="189">
        <f t="shared" si="66"/>
        <v>0</v>
      </c>
      <c r="S75" s="127"/>
      <c r="T75" s="175">
        <f t="shared" si="55"/>
        <v>0</v>
      </c>
      <c r="U75" s="176"/>
      <c r="V75" s="177">
        <f t="shared" si="56"/>
        <v>0</v>
      </c>
      <c r="W75" s="178">
        <f t="shared" si="57"/>
        <v>0</v>
      </c>
    </row>
    <row r="76" spans="1:23" ht="13.5" customHeight="1" x14ac:dyDescent="0.2">
      <c r="A76" s="751">
        <f>+A74+1</f>
        <v>8</v>
      </c>
      <c r="B76" s="752" t="s">
        <v>393</v>
      </c>
      <c r="C76" s="754"/>
      <c r="D76" s="747"/>
      <c r="E76" s="187"/>
      <c r="F76" s="175"/>
      <c r="G76" s="240"/>
      <c r="H76" s="187"/>
      <c r="I76" s="660"/>
      <c r="J76" s="242"/>
      <c r="K76" s="748"/>
      <c r="L76" s="749">
        <f t="shared" ref="L76" si="73">+N76+N77+S76+S77</f>
        <v>0</v>
      </c>
      <c r="M76" s="750"/>
      <c r="N76" s="127"/>
      <c r="O76" s="175">
        <f t="shared" ref="O76:O79" si="74">+N76/210*1000</f>
        <v>0</v>
      </c>
      <c r="P76" s="176"/>
      <c r="Q76" s="177">
        <f t="shared" ref="Q76:Q79" si="75">+G76+P76</f>
        <v>0</v>
      </c>
      <c r="R76" s="189">
        <f t="shared" ref="R76:R79" si="76">IF(O76=0,0,+Q76/O76*100)</f>
        <v>0</v>
      </c>
      <c r="S76" s="127"/>
      <c r="T76" s="175">
        <f t="shared" si="55"/>
        <v>0</v>
      </c>
      <c r="U76" s="176"/>
      <c r="V76" s="177">
        <f t="shared" si="56"/>
        <v>0</v>
      </c>
      <c r="W76" s="178">
        <f t="shared" si="57"/>
        <v>0</v>
      </c>
    </row>
    <row r="77" spans="1:23" ht="13.5" customHeight="1" x14ac:dyDescent="0.2">
      <c r="A77" s="751"/>
      <c r="B77" s="753"/>
      <c r="C77" s="754"/>
      <c r="D77" s="747"/>
      <c r="E77" s="188"/>
      <c r="F77" s="175"/>
      <c r="G77" s="241"/>
      <c r="H77" s="188"/>
      <c r="I77" s="660"/>
      <c r="J77" s="243"/>
      <c r="K77" s="748"/>
      <c r="L77" s="749"/>
      <c r="M77" s="750"/>
      <c r="N77" s="127"/>
      <c r="O77" s="175">
        <f t="shared" si="74"/>
        <v>0</v>
      </c>
      <c r="P77" s="176"/>
      <c r="Q77" s="177">
        <f t="shared" si="75"/>
        <v>0</v>
      </c>
      <c r="R77" s="189">
        <f t="shared" si="76"/>
        <v>0</v>
      </c>
      <c r="S77" s="127"/>
      <c r="T77" s="175">
        <f t="shared" si="55"/>
        <v>0</v>
      </c>
      <c r="U77" s="176"/>
      <c r="V77" s="177">
        <f t="shared" si="56"/>
        <v>0</v>
      </c>
      <c r="W77" s="178">
        <f t="shared" si="57"/>
        <v>0</v>
      </c>
    </row>
    <row r="78" spans="1:23" ht="13.5" customHeight="1" x14ac:dyDescent="0.2">
      <c r="A78" s="751">
        <f>+A76+1</f>
        <v>9</v>
      </c>
      <c r="B78" s="752" t="s">
        <v>394</v>
      </c>
      <c r="C78" s="754"/>
      <c r="D78" s="747"/>
      <c r="E78" s="187"/>
      <c r="F78" s="175"/>
      <c r="G78" s="240"/>
      <c r="H78" s="187"/>
      <c r="I78" s="660"/>
      <c r="J78" s="242"/>
      <c r="K78" s="748"/>
      <c r="L78" s="749">
        <f t="shared" ref="L78" si="77">+N78+N79+S78+S79</f>
        <v>0</v>
      </c>
      <c r="M78" s="750"/>
      <c r="N78" s="127"/>
      <c r="O78" s="175">
        <f t="shared" si="74"/>
        <v>0</v>
      </c>
      <c r="P78" s="176"/>
      <c r="Q78" s="177">
        <f t="shared" si="75"/>
        <v>0</v>
      </c>
      <c r="R78" s="189">
        <f t="shared" si="76"/>
        <v>0</v>
      </c>
      <c r="S78" s="127"/>
      <c r="T78" s="175">
        <f t="shared" si="55"/>
        <v>0</v>
      </c>
      <c r="U78" s="176"/>
      <c r="V78" s="177">
        <f t="shared" si="56"/>
        <v>0</v>
      </c>
      <c r="W78" s="178">
        <f t="shared" si="57"/>
        <v>0</v>
      </c>
    </row>
    <row r="79" spans="1:23" ht="13.5" customHeight="1" x14ac:dyDescent="0.2">
      <c r="A79" s="751"/>
      <c r="B79" s="753"/>
      <c r="C79" s="754"/>
      <c r="D79" s="747"/>
      <c r="E79" s="188"/>
      <c r="F79" s="175"/>
      <c r="G79" s="241"/>
      <c r="H79" s="188"/>
      <c r="I79" s="660"/>
      <c r="J79" s="243"/>
      <c r="K79" s="748"/>
      <c r="L79" s="749"/>
      <c r="M79" s="750"/>
      <c r="N79" s="127"/>
      <c r="O79" s="175">
        <f t="shared" si="74"/>
        <v>0</v>
      </c>
      <c r="P79" s="176"/>
      <c r="Q79" s="177">
        <f t="shared" si="75"/>
        <v>0</v>
      </c>
      <c r="R79" s="189">
        <f t="shared" si="76"/>
        <v>0</v>
      </c>
      <c r="S79" s="127"/>
      <c r="T79" s="175">
        <f t="shared" si="55"/>
        <v>0</v>
      </c>
      <c r="U79" s="176"/>
      <c r="V79" s="177">
        <f t="shared" si="56"/>
        <v>0</v>
      </c>
      <c r="W79" s="178">
        <f t="shared" si="57"/>
        <v>0</v>
      </c>
    </row>
    <row r="80" spans="1:23" ht="13.5" customHeight="1" x14ac:dyDescent="0.2">
      <c r="A80" s="751">
        <f>+A78+1</f>
        <v>10</v>
      </c>
      <c r="B80" s="752" t="s">
        <v>395</v>
      </c>
      <c r="C80" s="754"/>
      <c r="D80" s="747"/>
      <c r="E80" s="187"/>
      <c r="F80" s="175"/>
      <c r="G80" s="240"/>
      <c r="H80" s="187"/>
      <c r="I80" s="660"/>
      <c r="J80" s="242"/>
      <c r="K80" s="748"/>
      <c r="L80" s="749">
        <f t="shared" ref="L80" si="78">+N80+N81+S80+S81</f>
        <v>0</v>
      </c>
      <c r="M80" s="750"/>
      <c r="N80" s="127"/>
      <c r="O80" s="175">
        <f t="shared" ref="O80:O81" si="79">+N80/210*1000</f>
        <v>0</v>
      </c>
      <c r="P80" s="176"/>
      <c r="Q80" s="177">
        <f t="shared" ref="Q80:Q81" si="80">+G80+P80</f>
        <v>0</v>
      </c>
      <c r="R80" s="189">
        <f t="shared" ref="R80:R81" si="81">IF(O80=0,0,+Q80/O80*100)</f>
        <v>0</v>
      </c>
      <c r="S80" s="127"/>
      <c r="T80" s="175">
        <f t="shared" si="55"/>
        <v>0</v>
      </c>
      <c r="U80" s="176"/>
      <c r="V80" s="177">
        <f t="shared" si="56"/>
        <v>0</v>
      </c>
      <c r="W80" s="178">
        <f t="shared" si="57"/>
        <v>0</v>
      </c>
    </row>
    <row r="81" spans="1:23" ht="13.5" customHeight="1" thickBot="1" x14ac:dyDescent="0.25">
      <c r="A81" s="759"/>
      <c r="B81" s="787"/>
      <c r="C81" s="794"/>
      <c r="D81" s="795"/>
      <c r="E81" s="665"/>
      <c r="F81" s="664"/>
      <c r="G81" s="666"/>
      <c r="H81" s="665"/>
      <c r="I81" s="661"/>
      <c r="J81" s="667"/>
      <c r="K81" s="796"/>
      <c r="L81" s="802"/>
      <c r="M81" s="797"/>
      <c r="N81" s="668"/>
      <c r="O81" s="664">
        <f t="shared" si="79"/>
        <v>0</v>
      </c>
      <c r="P81" s="669"/>
      <c r="Q81" s="670">
        <f t="shared" si="80"/>
        <v>0</v>
      </c>
      <c r="R81" s="671">
        <f t="shared" si="81"/>
        <v>0</v>
      </c>
      <c r="S81" s="668"/>
      <c r="T81" s="664">
        <f t="shared" si="55"/>
        <v>0</v>
      </c>
      <c r="U81" s="669"/>
      <c r="V81" s="670">
        <f t="shared" si="56"/>
        <v>0</v>
      </c>
      <c r="W81" s="672">
        <f t="shared" si="57"/>
        <v>0</v>
      </c>
    </row>
    <row r="82" spans="1:23" ht="13.5" customHeight="1" thickTop="1" x14ac:dyDescent="0.2">
      <c r="A82" s="798" t="s">
        <v>360</v>
      </c>
      <c r="B82" s="789"/>
      <c r="C82" s="789"/>
      <c r="D82" s="789"/>
      <c r="E82" s="789"/>
      <c r="F82" s="789"/>
      <c r="G82" s="789"/>
      <c r="H82" s="789"/>
      <c r="I82" s="789"/>
      <c r="J82" s="789"/>
      <c r="K82" s="789"/>
      <c r="L82" s="789"/>
      <c r="M82" s="789"/>
      <c r="N82" s="789"/>
      <c r="O82" s="789"/>
      <c r="P82" s="789"/>
      <c r="Q82" s="789"/>
      <c r="R82" s="789"/>
      <c r="S82" s="789"/>
      <c r="T82" s="789"/>
      <c r="U82" s="789"/>
      <c r="V82" s="789"/>
      <c r="W82" s="799"/>
    </row>
    <row r="83" spans="1:23" ht="13.5" customHeight="1" thickBot="1" x14ac:dyDescent="0.25">
      <c r="A83" s="800"/>
      <c r="B83" s="792"/>
      <c r="C83" s="792"/>
      <c r="D83" s="792"/>
      <c r="E83" s="792"/>
      <c r="F83" s="792"/>
      <c r="G83" s="792"/>
      <c r="H83" s="792"/>
      <c r="I83" s="792"/>
      <c r="J83" s="792"/>
      <c r="K83" s="792"/>
      <c r="L83" s="792"/>
      <c r="M83" s="792"/>
      <c r="N83" s="792"/>
      <c r="O83" s="792"/>
      <c r="P83" s="792"/>
      <c r="Q83" s="792"/>
      <c r="R83" s="792"/>
      <c r="S83" s="792"/>
      <c r="T83" s="792"/>
      <c r="U83" s="792"/>
      <c r="V83" s="792"/>
      <c r="W83" s="801"/>
    </row>
    <row r="84" spans="1:23" ht="13.5" customHeight="1" thickTop="1" x14ac:dyDescent="0.2">
      <c r="A84" s="760">
        <v>1</v>
      </c>
      <c r="B84" s="787" t="s">
        <v>396</v>
      </c>
      <c r="C84" s="758"/>
      <c r="D84" s="757"/>
      <c r="E84" s="187"/>
      <c r="F84" s="124"/>
      <c r="G84" s="673"/>
      <c r="H84" s="187"/>
      <c r="I84" s="659"/>
      <c r="J84" s="242"/>
      <c r="K84" s="786"/>
      <c r="L84" s="755">
        <f t="shared" ref="L84" si="82">+N84+N85+S84+S85</f>
        <v>0</v>
      </c>
      <c r="M84" s="756"/>
      <c r="N84" s="125"/>
      <c r="O84" s="124">
        <f t="shared" ref="O84:O91" si="83">+N84/210*1000</f>
        <v>0</v>
      </c>
      <c r="P84" s="123"/>
      <c r="Q84" s="122">
        <f t="shared" ref="Q84:Q91" si="84">+G84+P84</f>
        <v>0</v>
      </c>
      <c r="R84" s="126">
        <f t="shared" ref="R84:R91" si="85">IF(O84=0,0,+Q84/O84*100)</f>
        <v>0</v>
      </c>
      <c r="S84" s="125"/>
      <c r="T84" s="124">
        <f t="shared" ref="T84:T91" si="86">+S84/210/SQRT(3)*1000</f>
        <v>0</v>
      </c>
      <c r="U84" s="123"/>
      <c r="V84" s="122">
        <f t="shared" ref="V84:V91" si="87">+J84+U84</f>
        <v>0</v>
      </c>
      <c r="W84" s="121">
        <f t="shared" ref="W84:W91" si="88">IF(T84=0,0,+V84/T84*100)</f>
        <v>0</v>
      </c>
    </row>
    <row r="85" spans="1:23" ht="13.5" customHeight="1" x14ac:dyDescent="0.2">
      <c r="A85" s="751"/>
      <c r="B85" s="753"/>
      <c r="C85" s="754"/>
      <c r="D85" s="747"/>
      <c r="E85" s="188"/>
      <c r="F85" s="175"/>
      <c r="G85" s="241"/>
      <c r="H85" s="188"/>
      <c r="I85" s="660"/>
      <c r="J85" s="243"/>
      <c r="K85" s="748"/>
      <c r="L85" s="749"/>
      <c r="M85" s="750"/>
      <c r="N85" s="127"/>
      <c r="O85" s="175">
        <f t="shared" si="83"/>
        <v>0</v>
      </c>
      <c r="P85" s="176"/>
      <c r="Q85" s="177">
        <f t="shared" si="84"/>
        <v>0</v>
      </c>
      <c r="R85" s="189">
        <f t="shared" si="85"/>
        <v>0</v>
      </c>
      <c r="S85" s="127"/>
      <c r="T85" s="175">
        <f t="shared" si="86"/>
        <v>0</v>
      </c>
      <c r="U85" s="176"/>
      <c r="V85" s="177">
        <f t="shared" si="87"/>
        <v>0</v>
      </c>
      <c r="W85" s="178">
        <f t="shared" si="88"/>
        <v>0</v>
      </c>
    </row>
    <row r="86" spans="1:23" ht="13.5" customHeight="1" x14ac:dyDescent="0.2">
      <c r="A86" s="751">
        <f>+A84+1</f>
        <v>2</v>
      </c>
      <c r="B86" s="752" t="s">
        <v>397</v>
      </c>
      <c r="C86" s="754"/>
      <c r="D86" s="747"/>
      <c r="E86" s="187"/>
      <c r="F86" s="175"/>
      <c r="G86" s="240"/>
      <c r="H86" s="187"/>
      <c r="I86" s="660"/>
      <c r="J86" s="242"/>
      <c r="K86" s="748"/>
      <c r="L86" s="749">
        <f t="shared" ref="L86" si="89">+N86+N87+S86+S87</f>
        <v>0</v>
      </c>
      <c r="M86" s="750"/>
      <c r="N86" s="127"/>
      <c r="O86" s="175">
        <f t="shared" si="83"/>
        <v>0</v>
      </c>
      <c r="P86" s="176"/>
      <c r="Q86" s="177">
        <f t="shared" si="84"/>
        <v>0</v>
      </c>
      <c r="R86" s="189">
        <f t="shared" si="85"/>
        <v>0</v>
      </c>
      <c r="S86" s="127"/>
      <c r="T86" s="175">
        <f t="shared" si="86"/>
        <v>0</v>
      </c>
      <c r="U86" s="176"/>
      <c r="V86" s="177">
        <f t="shared" si="87"/>
        <v>0</v>
      </c>
      <c r="W86" s="178">
        <f t="shared" si="88"/>
        <v>0</v>
      </c>
    </row>
    <row r="87" spans="1:23" ht="13.5" customHeight="1" x14ac:dyDescent="0.2">
      <c r="A87" s="751"/>
      <c r="B87" s="753"/>
      <c r="C87" s="754"/>
      <c r="D87" s="747"/>
      <c r="E87" s="188"/>
      <c r="F87" s="175"/>
      <c r="G87" s="241"/>
      <c r="H87" s="188"/>
      <c r="I87" s="660"/>
      <c r="J87" s="243"/>
      <c r="K87" s="748"/>
      <c r="L87" s="749"/>
      <c r="M87" s="750"/>
      <c r="N87" s="127"/>
      <c r="O87" s="175">
        <f t="shared" si="83"/>
        <v>0</v>
      </c>
      <c r="P87" s="176"/>
      <c r="Q87" s="177">
        <f t="shared" si="84"/>
        <v>0</v>
      </c>
      <c r="R87" s="189">
        <f t="shared" si="85"/>
        <v>0</v>
      </c>
      <c r="S87" s="127"/>
      <c r="T87" s="175">
        <f t="shared" si="86"/>
        <v>0</v>
      </c>
      <c r="U87" s="176"/>
      <c r="V87" s="177">
        <f t="shared" si="87"/>
        <v>0</v>
      </c>
      <c r="W87" s="178">
        <f t="shared" si="88"/>
        <v>0</v>
      </c>
    </row>
    <row r="88" spans="1:23" ht="13.5" customHeight="1" x14ac:dyDescent="0.2">
      <c r="A88" s="751">
        <f>+A86+1</f>
        <v>3</v>
      </c>
      <c r="B88" s="752" t="s">
        <v>398</v>
      </c>
      <c r="C88" s="754"/>
      <c r="D88" s="747"/>
      <c r="E88" s="187"/>
      <c r="F88" s="175"/>
      <c r="G88" s="240"/>
      <c r="H88" s="187"/>
      <c r="I88" s="660"/>
      <c r="J88" s="242"/>
      <c r="K88" s="748"/>
      <c r="L88" s="749">
        <f t="shared" ref="L88" si="90">+N88+N89+S88+S89</f>
        <v>0</v>
      </c>
      <c r="M88" s="750"/>
      <c r="N88" s="127"/>
      <c r="O88" s="175">
        <f t="shared" si="83"/>
        <v>0</v>
      </c>
      <c r="P88" s="176"/>
      <c r="Q88" s="177">
        <f t="shared" si="84"/>
        <v>0</v>
      </c>
      <c r="R88" s="189">
        <f t="shared" si="85"/>
        <v>0</v>
      </c>
      <c r="S88" s="127"/>
      <c r="T88" s="175">
        <f t="shared" si="86"/>
        <v>0</v>
      </c>
      <c r="U88" s="176"/>
      <c r="V88" s="177">
        <f t="shared" si="87"/>
        <v>0</v>
      </c>
      <c r="W88" s="178">
        <f t="shared" si="88"/>
        <v>0</v>
      </c>
    </row>
    <row r="89" spans="1:23" ht="13.5" customHeight="1" x14ac:dyDescent="0.2">
      <c r="A89" s="751"/>
      <c r="B89" s="753"/>
      <c r="C89" s="754"/>
      <c r="D89" s="747"/>
      <c r="E89" s="188"/>
      <c r="F89" s="175"/>
      <c r="G89" s="241"/>
      <c r="H89" s="188"/>
      <c r="I89" s="660"/>
      <c r="J89" s="243"/>
      <c r="K89" s="748"/>
      <c r="L89" s="749"/>
      <c r="M89" s="750"/>
      <c r="N89" s="127"/>
      <c r="O89" s="175">
        <f t="shared" si="83"/>
        <v>0</v>
      </c>
      <c r="P89" s="176"/>
      <c r="Q89" s="177">
        <f t="shared" si="84"/>
        <v>0</v>
      </c>
      <c r="R89" s="189">
        <f t="shared" si="85"/>
        <v>0</v>
      </c>
      <c r="S89" s="127"/>
      <c r="T89" s="175">
        <f t="shared" si="86"/>
        <v>0</v>
      </c>
      <c r="U89" s="176"/>
      <c r="V89" s="177">
        <f t="shared" si="87"/>
        <v>0</v>
      </c>
      <c r="W89" s="178">
        <f t="shared" si="88"/>
        <v>0</v>
      </c>
    </row>
    <row r="90" spans="1:23" ht="13.5" customHeight="1" x14ac:dyDescent="0.2">
      <c r="A90" s="751">
        <f>+A88+1</f>
        <v>4</v>
      </c>
      <c r="B90" s="752" t="s">
        <v>399</v>
      </c>
      <c r="C90" s="754"/>
      <c r="D90" s="747"/>
      <c r="E90" s="187"/>
      <c r="F90" s="175"/>
      <c r="G90" s="240"/>
      <c r="H90" s="187"/>
      <c r="I90" s="660"/>
      <c r="J90" s="242"/>
      <c r="K90" s="748"/>
      <c r="L90" s="749">
        <f t="shared" ref="L90" si="91">+N90+N91+S90+S91</f>
        <v>0</v>
      </c>
      <c r="M90" s="750"/>
      <c r="N90" s="127"/>
      <c r="O90" s="175">
        <f t="shared" si="83"/>
        <v>0</v>
      </c>
      <c r="P90" s="176"/>
      <c r="Q90" s="177">
        <f t="shared" si="84"/>
        <v>0</v>
      </c>
      <c r="R90" s="189">
        <f t="shared" si="85"/>
        <v>0</v>
      </c>
      <c r="S90" s="127"/>
      <c r="T90" s="175">
        <f t="shared" si="86"/>
        <v>0</v>
      </c>
      <c r="U90" s="176"/>
      <c r="V90" s="177">
        <f t="shared" si="87"/>
        <v>0</v>
      </c>
      <c r="W90" s="178">
        <f t="shared" si="88"/>
        <v>0</v>
      </c>
    </row>
    <row r="91" spans="1:23" ht="13.5" customHeight="1" x14ac:dyDescent="0.2">
      <c r="A91" s="751"/>
      <c r="B91" s="753"/>
      <c r="C91" s="754"/>
      <c r="D91" s="747"/>
      <c r="E91" s="188"/>
      <c r="F91" s="175"/>
      <c r="G91" s="241"/>
      <c r="H91" s="188"/>
      <c r="I91" s="660"/>
      <c r="J91" s="243"/>
      <c r="K91" s="748"/>
      <c r="L91" s="749"/>
      <c r="M91" s="750"/>
      <c r="N91" s="127"/>
      <c r="O91" s="175">
        <f t="shared" si="83"/>
        <v>0</v>
      </c>
      <c r="P91" s="176"/>
      <c r="Q91" s="177">
        <f t="shared" si="84"/>
        <v>0</v>
      </c>
      <c r="R91" s="189">
        <f t="shared" si="85"/>
        <v>0</v>
      </c>
      <c r="S91" s="127"/>
      <c r="T91" s="175">
        <f t="shared" si="86"/>
        <v>0</v>
      </c>
      <c r="U91" s="176"/>
      <c r="V91" s="177">
        <f t="shared" si="87"/>
        <v>0</v>
      </c>
      <c r="W91" s="178">
        <f t="shared" si="88"/>
        <v>0</v>
      </c>
    </row>
    <row r="92" spans="1:23" ht="13.5" customHeight="1" x14ac:dyDescent="0.2">
      <c r="V92" s="120"/>
      <c r="W92" s="120"/>
    </row>
    <row r="93" spans="1:23" ht="13.5" customHeight="1" x14ac:dyDescent="0.2">
      <c r="A93" s="270" t="s">
        <v>352</v>
      </c>
      <c r="B93" s="271"/>
      <c r="C93" s="272"/>
      <c r="D93" s="272"/>
      <c r="E93" s="273"/>
    </row>
  </sheetData>
  <mergeCells count="291">
    <mergeCell ref="C88:C89"/>
    <mergeCell ref="D88:D89"/>
    <mergeCell ref="K88:K89"/>
    <mergeCell ref="L88:L89"/>
    <mergeCell ref="M88:M89"/>
    <mergeCell ref="A86:A87"/>
    <mergeCell ref="B86:B87"/>
    <mergeCell ref="C86:C87"/>
    <mergeCell ref="D86:D87"/>
    <mergeCell ref="K86:K87"/>
    <mergeCell ref="L86:L87"/>
    <mergeCell ref="M86:M87"/>
    <mergeCell ref="A90:A91"/>
    <mergeCell ref="B90:B91"/>
    <mergeCell ref="C90:C91"/>
    <mergeCell ref="D90:D91"/>
    <mergeCell ref="K90:K91"/>
    <mergeCell ref="L90:L91"/>
    <mergeCell ref="M90:M91"/>
    <mergeCell ref="A80:A81"/>
    <mergeCell ref="B80:B81"/>
    <mergeCell ref="C80:C81"/>
    <mergeCell ref="D80:D81"/>
    <mergeCell ref="K80:K81"/>
    <mergeCell ref="L80:L81"/>
    <mergeCell ref="M80:M81"/>
    <mergeCell ref="A82:W83"/>
    <mergeCell ref="A84:A85"/>
    <mergeCell ref="B84:B85"/>
    <mergeCell ref="C84:C85"/>
    <mergeCell ref="D84:D85"/>
    <mergeCell ref="K84:K85"/>
    <mergeCell ref="L84:L85"/>
    <mergeCell ref="M84:M85"/>
    <mergeCell ref="A88:A89"/>
    <mergeCell ref="B88:B89"/>
    <mergeCell ref="A76:A77"/>
    <mergeCell ref="B76:B77"/>
    <mergeCell ref="C76:C77"/>
    <mergeCell ref="D76:D77"/>
    <mergeCell ref="K76:K77"/>
    <mergeCell ref="L76:L77"/>
    <mergeCell ref="M76:M77"/>
    <mergeCell ref="A78:A79"/>
    <mergeCell ref="B78:B79"/>
    <mergeCell ref="C78:C79"/>
    <mergeCell ref="D78:D79"/>
    <mergeCell ref="K78:K79"/>
    <mergeCell ref="L78:L79"/>
    <mergeCell ref="M78:M79"/>
    <mergeCell ref="A74:A75"/>
    <mergeCell ref="B74:B75"/>
    <mergeCell ref="C74:C75"/>
    <mergeCell ref="D74:D75"/>
    <mergeCell ref="K74:K75"/>
    <mergeCell ref="L74:L75"/>
    <mergeCell ref="M74:M75"/>
    <mergeCell ref="A70:A71"/>
    <mergeCell ref="B70:B71"/>
    <mergeCell ref="C70:C71"/>
    <mergeCell ref="D70:D71"/>
    <mergeCell ref="K70:K71"/>
    <mergeCell ref="L70:L71"/>
    <mergeCell ref="M70:M71"/>
    <mergeCell ref="A72:A73"/>
    <mergeCell ref="B72:B73"/>
    <mergeCell ref="C72:C73"/>
    <mergeCell ref="D72:D73"/>
    <mergeCell ref="K72:K73"/>
    <mergeCell ref="L72:L73"/>
    <mergeCell ref="M72:M73"/>
    <mergeCell ref="A66:A67"/>
    <mergeCell ref="B66:B67"/>
    <mergeCell ref="C66:C67"/>
    <mergeCell ref="D66:D67"/>
    <mergeCell ref="K66:K67"/>
    <mergeCell ref="L66:L67"/>
    <mergeCell ref="M66:M67"/>
    <mergeCell ref="A68:A69"/>
    <mergeCell ref="B68:B69"/>
    <mergeCell ref="C68:C69"/>
    <mergeCell ref="D68:D69"/>
    <mergeCell ref="K68:K69"/>
    <mergeCell ref="L68:L69"/>
    <mergeCell ref="M68:M69"/>
    <mergeCell ref="A62:A63"/>
    <mergeCell ref="B62:B63"/>
    <mergeCell ref="C62:C63"/>
    <mergeCell ref="D62:D63"/>
    <mergeCell ref="K62:K63"/>
    <mergeCell ref="L62:L63"/>
    <mergeCell ref="M62:M63"/>
    <mergeCell ref="A60:W61"/>
    <mergeCell ref="A64:A65"/>
    <mergeCell ref="B64:B65"/>
    <mergeCell ref="C64:C65"/>
    <mergeCell ref="D64:D65"/>
    <mergeCell ref="K64:K65"/>
    <mergeCell ref="L64:L65"/>
    <mergeCell ref="M64:M65"/>
    <mergeCell ref="A56:A57"/>
    <mergeCell ref="B56:B57"/>
    <mergeCell ref="C56:C57"/>
    <mergeCell ref="D56:D57"/>
    <mergeCell ref="K56:K57"/>
    <mergeCell ref="L56:L57"/>
    <mergeCell ref="M56:M57"/>
    <mergeCell ref="A8:W9"/>
    <mergeCell ref="C44:C45"/>
    <mergeCell ref="D44:D45"/>
    <mergeCell ref="K42:K43"/>
    <mergeCell ref="L42:L43"/>
    <mergeCell ref="M42:M43"/>
    <mergeCell ref="K44:K45"/>
    <mergeCell ref="L44:L45"/>
    <mergeCell ref="M44:M45"/>
    <mergeCell ref="A10:A11"/>
    <mergeCell ref="A12:A13"/>
    <mergeCell ref="A14:A15"/>
    <mergeCell ref="A16:A17"/>
    <mergeCell ref="A18:A19"/>
    <mergeCell ref="C42:C43"/>
    <mergeCell ref="D42:D43"/>
    <mergeCell ref="B26:B27"/>
    <mergeCell ref="A58:A59"/>
    <mergeCell ref="B58:B59"/>
    <mergeCell ref="C58:C59"/>
    <mergeCell ref="D58:D59"/>
    <mergeCell ref="K58:K59"/>
    <mergeCell ref="L58:L59"/>
    <mergeCell ref="M58:M59"/>
    <mergeCell ref="A50:A51"/>
    <mergeCell ref="B50:B51"/>
    <mergeCell ref="C50:C51"/>
    <mergeCell ref="D50:D51"/>
    <mergeCell ref="K50:K51"/>
    <mergeCell ref="L50:L51"/>
    <mergeCell ref="M50:M51"/>
    <mergeCell ref="A52:A53"/>
    <mergeCell ref="B52:B53"/>
    <mergeCell ref="C52:C53"/>
    <mergeCell ref="D52:D53"/>
    <mergeCell ref="K52:K53"/>
    <mergeCell ref="L52:L53"/>
    <mergeCell ref="M52:M53"/>
    <mergeCell ref="A54:A55"/>
    <mergeCell ref="B54:B55"/>
    <mergeCell ref="C54:C55"/>
    <mergeCell ref="B32:B33"/>
    <mergeCell ref="D32:D33"/>
    <mergeCell ref="D34:D35"/>
    <mergeCell ref="L26:L27"/>
    <mergeCell ref="M26:M27"/>
    <mergeCell ref="K10:K11"/>
    <mergeCell ref="K12:K13"/>
    <mergeCell ref="B28:B29"/>
    <mergeCell ref="B30:B31"/>
    <mergeCell ref="B10:B11"/>
    <mergeCell ref="B12:B13"/>
    <mergeCell ref="B14:B15"/>
    <mergeCell ref="B16:B17"/>
    <mergeCell ref="B22:B23"/>
    <mergeCell ref="B24:B25"/>
    <mergeCell ref="C24:C25"/>
    <mergeCell ref="C26:C27"/>
    <mergeCell ref="C28:C29"/>
    <mergeCell ref="C30:C31"/>
    <mergeCell ref="D24:D25"/>
    <mergeCell ref="A4:A7"/>
    <mergeCell ref="K5:K7"/>
    <mergeCell ref="B4:B7"/>
    <mergeCell ref="H6:J6"/>
    <mergeCell ref="C5:C6"/>
    <mergeCell ref="D5:D6"/>
    <mergeCell ref="C4:J4"/>
    <mergeCell ref="K4:W4"/>
    <mergeCell ref="N6:R6"/>
    <mergeCell ref="S6:W6"/>
    <mergeCell ref="E5:J5"/>
    <mergeCell ref="L5:L6"/>
    <mergeCell ref="M5:M6"/>
    <mergeCell ref="E6:G6"/>
    <mergeCell ref="N5:W5"/>
    <mergeCell ref="A38:A39"/>
    <mergeCell ref="A48:A49"/>
    <mergeCell ref="A26:A27"/>
    <mergeCell ref="A28:A29"/>
    <mergeCell ref="A30:A31"/>
    <mergeCell ref="A40:A41"/>
    <mergeCell ref="A32:A33"/>
    <mergeCell ref="A42:A43"/>
    <mergeCell ref="C16:C17"/>
    <mergeCell ref="C18:C19"/>
    <mergeCell ref="C32:C33"/>
    <mergeCell ref="C34:C35"/>
    <mergeCell ref="A20:A21"/>
    <mergeCell ref="A22:A23"/>
    <mergeCell ref="A24:A25"/>
    <mergeCell ref="A34:A35"/>
    <mergeCell ref="A36:A37"/>
    <mergeCell ref="B34:B35"/>
    <mergeCell ref="B36:B37"/>
    <mergeCell ref="B38:B39"/>
    <mergeCell ref="B18:B19"/>
    <mergeCell ref="B20:B21"/>
    <mergeCell ref="A44:A45"/>
    <mergeCell ref="B44:B45"/>
    <mergeCell ref="B40:B41"/>
    <mergeCell ref="B42:B43"/>
    <mergeCell ref="D10:D11"/>
    <mergeCell ref="D12:D13"/>
    <mergeCell ref="D14:D15"/>
    <mergeCell ref="D16:D17"/>
    <mergeCell ref="L24:L25"/>
    <mergeCell ref="M24:M25"/>
    <mergeCell ref="C10:C11"/>
    <mergeCell ref="C12:C13"/>
    <mergeCell ref="C20:C21"/>
    <mergeCell ref="C22:C23"/>
    <mergeCell ref="C14:C15"/>
    <mergeCell ref="D18:D19"/>
    <mergeCell ref="D20:D21"/>
    <mergeCell ref="D22:D23"/>
    <mergeCell ref="L18:L19"/>
    <mergeCell ref="L20:L21"/>
    <mergeCell ref="K18:K19"/>
    <mergeCell ref="K20:K21"/>
    <mergeCell ref="K22:K23"/>
    <mergeCell ref="M16:M17"/>
    <mergeCell ref="L38:L39"/>
    <mergeCell ref="D26:D27"/>
    <mergeCell ref="L14:L15"/>
    <mergeCell ref="M14:M15"/>
    <mergeCell ref="K14:K15"/>
    <mergeCell ref="K16:K17"/>
    <mergeCell ref="M30:M31"/>
    <mergeCell ref="L10:L11"/>
    <mergeCell ref="M10:M11"/>
    <mergeCell ref="L12:L13"/>
    <mergeCell ref="M12:M13"/>
    <mergeCell ref="L16:L17"/>
    <mergeCell ref="L22:L23"/>
    <mergeCell ref="M22:M23"/>
    <mergeCell ref="M18:M19"/>
    <mergeCell ref="M20:M21"/>
    <mergeCell ref="K28:K29"/>
    <mergeCell ref="K30:K31"/>
    <mergeCell ref="L28:L29"/>
    <mergeCell ref="K24:K25"/>
    <mergeCell ref="K26:K27"/>
    <mergeCell ref="C40:C41"/>
    <mergeCell ref="D40:D41"/>
    <mergeCell ref="K40:K41"/>
    <mergeCell ref="L40:L41"/>
    <mergeCell ref="M40:M41"/>
    <mergeCell ref="D38:D39"/>
    <mergeCell ref="K36:K37"/>
    <mergeCell ref="K38:K39"/>
    <mergeCell ref="D28:D29"/>
    <mergeCell ref="D30:D31"/>
    <mergeCell ref="M34:M35"/>
    <mergeCell ref="C36:C37"/>
    <mergeCell ref="C38:C39"/>
    <mergeCell ref="L30:L31"/>
    <mergeCell ref="L36:L37"/>
    <mergeCell ref="M36:M37"/>
    <mergeCell ref="L34:L35"/>
    <mergeCell ref="M28:M29"/>
    <mergeCell ref="M38:M39"/>
    <mergeCell ref="K32:K33"/>
    <mergeCell ref="K34:K35"/>
    <mergeCell ref="L32:L33"/>
    <mergeCell ref="M32:M33"/>
    <mergeCell ref="D36:D37"/>
    <mergeCell ref="D54:D55"/>
    <mergeCell ref="K54:K55"/>
    <mergeCell ref="L54:L55"/>
    <mergeCell ref="M46:M47"/>
    <mergeCell ref="A46:A47"/>
    <mergeCell ref="B46:B47"/>
    <mergeCell ref="C46:C47"/>
    <mergeCell ref="D46:D47"/>
    <mergeCell ref="K46:K47"/>
    <mergeCell ref="L46:L47"/>
    <mergeCell ref="K48:K49"/>
    <mergeCell ref="C48:C49"/>
    <mergeCell ref="D48:D49"/>
    <mergeCell ref="B48:B49"/>
    <mergeCell ref="L48:L49"/>
    <mergeCell ref="M48:M49"/>
    <mergeCell ref="M54:M55"/>
  </mergeCells>
  <phoneticPr fontId="1"/>
  <pageMargins left="0.78740157480314965" right="0.78740157480314965" top="0.51181102362204722" bottom="0.55118110236220474" header="0.51181102362204722" footer="0.43307086614173229"/>
  <pageSetup paperSize="8" scale="89" orientation="portrait" r:id="rId1"/>
  <headerFooter alignWithMargins="0">
    <oddFooter>&amp;L&amp;"ＭＳ Ｐ明朝,標準"※「計画」の変圧器容量欄は、変圧器改修を行わない場合、「現状」の容量を記入し、改修を行う場合、改修後の容量を記入して下さい。
※表中、「現状」欄の数値等は参考とし、現地の値を優先とします&amp;"ＭＳ Ｐゴシック,標準"。</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J91"/>
  <sheetViews>
    <sheetView view="pageBreakPreview" topLeftCell="A67" zoomScale="75" zoomScaleNormal="100" zoomScaleSheetLayoutView="75" workbookViewId="0">
      <selection activeCell="B18" sqref="B18"/>
    </sheetView>
  </sheetViews>
  <sheetFormatPr defaultRowHeight="13.5" customHeight="1" x14ac:dyDescent="0.2"/>
  <cols>
    <col min="1" max="1" width="5.6328125" style="119" bestFit="1" customWidth="1"/>
    <col min="2" max="2" width="15.08984375" style="119" customWidth="1"/>
    <col min="3" max="3" width="5.6328125" style="119" bestFit="1" customWidth="1"/>
    <col min="4" max="6" width="14.08984375" style="119" customWidth="1"/>
    <col min="7" max="7" width="14.08984375" style="118" customWidth="1"/>
    <col min="8" max="8" width="14.08984375" style="119" customWidth="1"/>
    <col min="9" max="12" width="14.08984375" style="118" customWidth="1"/>
    <col min="13" max="244" width="9" style="118"/>
    <col min="245" max="245" width="5.6328125" style="118" bestFit="1" customWidth="1"/>
    <col min="246" max="246" width="15.08984375" style="118" customWidth="1"/>
    <col min="247" max="247" width="5.6328125" style="118" bestFit="1" customWidth="1"/>
    <col min="248" max="248" width="9" style="118"/>
    <col min="249" max="252" width="9.6328125" style="118" customWidth="1"/>
    <col min="253" max="253" width="9.453125" style="118" bestFit="1" customWidth="1"/>
    <col min="254" max="257" width="9.6328125" style="118" customWidth="1"/>
    <col min="258" max="258" width="11.08984375" style="118" customWidth="1"/>
    <col min="259" max="500" width="9" style="118"/>
    <col min="501" max="501" width="5.6328125" style="118" bestFit="1" customWidth="1"/>
    <col min="502" max="502" width="15.08984375" style="118" customWidth="1"/>
    <col min="503" max="503" width="5.6328125" style="118" bestFit="1" customWidth="1"/>
    <col min="504" max="504" width="9" style="118"/>
    <col min="505" max="508" width="9.6328125" style="118" customWidth="1"/>
    <col min="509" max="509" width="9.453125" style="118" bestFit="1" customWidth="1"/>
    <col min="510" max="513" width="9.6328125" style="118" customWidth="1"/>
    <col min="514" max="514" width="11.08984375" style="118" customWidth="1"/>
    <col min="515" max="756" width="9" style="118"/>
    <col min="757" max="757" width="5.6328125" style="118" bestFit="1" customWidth="1"/>
    <col min="758" max="758" width="15.08984375" style="118" customWidth="1"/>
    <col min="759" max="759" width="5.6328125" style="118" bestFit="1" customWidth="1"/>
    <col min="760" max="760" width="9" style="118"/>
    <col min="761" max="764" width="9.6328125" style="118" customWidth="1"/>
    <col min="765" max="765" width="9.453125" style="118" bestFit="1" customWidth="1"/>
    <col min="766" max="769" width="9.6328125" style="118" customWidth="1"/>
    <col min="770" max="770" width="11.08984375" style="118" customWidth="1"/>
    <col min="771" max="1012" width="9" style="118"/>
    <col min="1013" max="1013" width="5.6328125" style="118" bestFit="1" customWidth="1"/>
    <col min="1014" max="1014" width="15.08984375" style="118" customWidth="1"/>
    <col min="1015" max="1015" width="5.6328125" style="118" bestFit="1" customWidth="1"/>
    <col min="1016" max="1016" width="9" style="118"/>
    <col min="1017" max="1020" width="9.6328125" style="118" customWidth="1"/>
    <col min="1021" max="1021" width="9.453125" style="118" bestFit="1" customWidth="1"/>
    <col min="1022" max="1025" width="9.6328125" style="118" customWidth="1"/>
    <col min="1026" max="1026" width="11.08984375" style="118" customWidth="1"/>
    <col min="1027" max="1268" width="9" style="118"/>
    <col min="1269" max="1269" width="5.6328125" style="118" bestFit="1" customWidth="1"/>
    <col min="1270" max="1270" width="15.08984375" style="118" customWidth="1"/>
    <col min="1271" max="1271" width="5.6328125" style="118" bestFit="1" customWidth="1"/>
    <col min="1272" max="1272" width="9" style="118"/>
    <col min="1273" max="1276" width="9.6328125" style="118" customWidth="1"/>
    <col min="1277" max="1277" width="9.453125" style="118" bestFit="1" customWidth="1"/>
    <col min="1278" max="1281" width="9.6328125" style="118" customWidth="1"/>
    <col min="1282" max="1282" width="11.08984375" style="118" customWidth="1"/>
    <col min="1283" max="1524" width="9" style="118"/>
    <col min="1525" max="1525" width="5.6328125" style="118" bestFit="1" customWidth="1"/>
    <col min="1526" max="1526" width="15.08984375" style="118" customWidth="1"/>
    <col min="1527" max="1527" width="5.6328125" style="118" bestFit="1" customWidth="1"/>
    <col min="1528" max="1528" width="9" style="118"/>
    <col min="1529" max="1532" width="9.6328125" style="118" customWidth="1"/>
    <col min="1533" max="1533" width="9.453125" style="118" bestFit="1" customWidth="1"/>
    <col min="1534" max="1537" width="9.6328125" style="118" customWidth="1"/>
    <col min="1538" max="1538" width="11.08984375" style="118" customWidth="1"/>
    <col min="1539" max="1780" width="9" style="118"/>
    <col min="1781" max="1781" width="5.6328125" style="118" bestFit="1" customWidth="1"/>
    <col min="1782" max="1782" width="15.08984375" style="118" customWidth="1"/>
    <col min="1783" max="1783" width="5.6328125" style="118" bestFit="1" customWidth="1"/>
    <col min="1784" max="1784" width="9" style="118"/>
    <col min="1785" max="1788" width="9.6328125" style="118" customWidth="1"/>
    <col min="1789" max="1789" width="9.453125" style="118" bestFit="1" customWidth="1"/>
    <col min="1790" max="1793" width="9.6328125" style="118" customWidth="1"/>
    <col min="1794" max="1794" width="11.08984375" style="118" customWidth="1"/>
    <col min="1795" max="2036" width="9" style="118"/>
    <col min="2037" max="2037" width="5.6328125" style="118" bestFit="1" customWidth="1"/>
    <col min="2038" max="2038" width="15.08984375" style="118" customWidth="1"/>
    <col min="2039" max="2039" width="5.6328125" style="118" bestFit="1" customWidth="1"/>
    <col min="2040" max="2040" width="9" style="118"/>
    <col min="2041" max="2044" width="9.6328125" style="118" customWidth="1"/>
    <col min="2045" max="2045" width="9.453125" style="118" bestFit="1" customWidth="1"/>
    <col min="2046" max="2049" width="9.6328125" style="118" customWidth="1"/>
    <col min="2050" max="2050" width="11.08984375" style="118" customWidth="1"/>
    <col min="2051" max="2292" width="9" style="118"/>
    <col min="2293" max="2293" width="5.6328125" style="118" bestFit="1" customWidth="1"/>
    <col min="2294" max="2294" width="15.08984375" style="118" customWidth="1"/>
    <col min="2295" max="2295" width="5.6328125" style="118" bestFit="1" customWidth="1"/>
    <col min="2296" max="2296" width="9" style="118"/>
    <col min="2297" max="2300" width="9.6328125" style="118" customWidth="1"/>
    <col min="2301" max="2301" width="9.453125" style="118" bestFit="1" customWidth="1"/>
    <col min="2302" max="2305" width="9.6328125" style="118" customWidth="1"/>
    <col min="2306" max="2306" width="11.08984375" style="118" customWidth="1"/>
    <col min="2307" max="2548" width="9" style="118"/>
    <col min="2549" max="2549" width="5.6328125" style="118" bestFit="1" customWidth="1"/>
    <col min="2550" max="2550" width="15.08984375" style="118" customWidth="1"/>
    <col min="2551" max="2551" width="5.6328125" style="118" bestFit="1" customWidth="1"/>
    <col min="2552" max="2552" width="9" style="118"/>
    <col min="2553" max="2556" width="9.6328125" style="118" customWidth="1"/>
    <col min="2557" max="2557" width="9.453125" style="118" bestFit="1" customWidth="1"/>
    <col min="2558" max="2561" width="9.6328125" style="118" customWidth="1"/>
    <col min="2562" max="2562" width="11.08984375" style="118" customWidth="1"/>
    <col min="2563" max="2804" width="9" style="118"/>
    <col min="2805" max="2805" width="5.6328125" style="118" bestFit="1" customWidth="1"/>
    <col min="2806" max="2806" width="15.08984375" style="118" customWidth="1"/>
    <col min="2807" max="2807" width="5.6328125" style="118" bestFit="1" customWidth="1"/>
    <col min="2808" max="2808" width="9" style="118"/>
    <col min="2809" max="2812" width="9.6328125" style="118" customWidth="1"/>
    <col min="2813" max="2813" width="9.453125" style="118" bestFit="1" customWidth="1"/>
    <col min="2814" max="2817" width="9.6328125" style="118" customWidth="1"/>
    <col min="2818" max="2818" width="11.08984375" style="118" customWidth="1"/>
    <col min="2819" max="3060" width="9" style="118"/>
    <col min="3061" max="3061" width="5.6328125" style="118" bestFit="1" customWidth="1"/>
    <col min="3062" max="3062" width="15.08984375" style="118" customWidth="1"/>
    <col min="3063" max="3063" width="5.6328125" style="118" bestFit="1" customWidth="1"/>
    <col min="3064" max="3064" width="9" style="118"/>
    <col min="3065" max="3068" width="9.6328125" style="118" customWidth="1"/>
    <col min="3069" max="3069" width="9.453125" style="118" bestFit="1" customWidth="1"/>
    <col min="3070" max="3073" width="9.6328125" style="118" customWidth="1"/>
    <col min="3074" max="3074" width="11.08984375" style="118" customWidth="1"/>
    <col min="3075" max="3316" width="9" style="118"/>
    <col min="3317" max="3317" width="5.6328125" style="118" bestFit="1" customWidth="1"/>
    <col min="3318" max="3318" width="15.08984375" style="118" customWidth="1"/>
    <col min="3319" max="3319" width="5.6328125" style="118" bestFit="1" customWidth="1"/>
    <col min="3320" max="3320" width="9" style="118"/>
    <col min="3321" max="3324" width="9.6328125" style="118" customWidth="1"/>
    <col min="3325" max="3325" width="9.453125" style="118" bestFit="1" customWidth="1"/>
    <col min="3326" max="3329" width="9.6328125" style="118" customWidth="1"/>
    <col min="3330" max="3330" width="11.08984375" style="118" customWidth="1"/>
    <col min="3331" max="3572" width="9" style="118"/>
    <col min="3573" max="3573" width="5.6328125" style="118" bestFit="1" customWidth="1"/>
    <col min="3574" max="3574" width="15.08984375" style="118" customWidth="1"/>
    <col min="3575" max="3575" width="5.6328125" style="118" bestFit="1" customWidth="1"/>
    <col min="3576" max="3576" width="9" style="118"/>
    <col min="3577" max="3580" width="9.6328125" style="118" customWidth="1"/>
    <col min="3581" max="3581" width="9.453125" style="118" bestFit="1" customWidth="1"/>
    <col min="3582" max="3585" width="9.6328125" style="118" customWidth="1"/>
    <col min="3586" max="3586" width="11.08984375" style="118" customWidth="1"/>
    <col min="3587" max="3828" width="9" style="118"/>
    <col min="3829" max="3829" width="5.6328125" style="118" bestFit="1" customWidth="1"/>
    <col min="3830" max="3830" width="15.08984375" style="118" customWidth="1"/>
    <col min="3831" max="3831" width="5.6328125" style="118" bestFit="1" customWidth="1"/>
    <col min="3832" max="3832" width="9" style="118"/>
    <col min="3833" max="3836" width="9.6328125" style="118" customWidth="1"/>
    <col min="3837" max="3837" width="9.453125" style="118" bestFit="1" customWidth="1"/>
    <col min="3838" max="3841" width="9.6328125" style="118" customWidth="1"/>
    <col min="3842" max="3842" width="11.08984375" style="118" customWidth="1"/>
    <col min="3843" max="4084" width="9" style="118"/>
    <col min="4085" max="4085" width="5.6328125" style="118" bestFit="1" customWidth="1"/>
    <col min="4086" max="4086" width="15.08984375" style="118" customWidth="1"/>
    <col min="4087" max="4087" width="5.6328125" style="118" bestFit="1" customWidth="1"/>
    <col min="4088" max="4088" width="9" style="118"/>
    <col min="4089" max="4092" width="9.6328125" style="118" customWidth="1"/>
    <col min="4093" max="4093" width="9.453125" style="118" bestFit="1" customWidth="1"/>
    <col min="4094" max="4097" width="9.6328125" style="118" customWidth="1"/>
    <col min="4098" max="4098" width="11.08984375" style="118" customWidth="1"/>
    <col min="4099" max="4340" width="9" style="118"/>
    <col min="4341" max="4341" width="5.6328125" style="118" bestFit="1" customWidth="1"/>
    <col min="4342" max="4342" width="15.08984375" style="118" customWidth="1"/>
    <col min="4343" max="4343" width="5.6328125" style="118" bestFit="1" customWidth="1"/>
    <col min="4344" max="4344" width="9" style="118"/>
    <col min="4345" max="4348" width="9.6328125" style="118" customWidth="1"/>
    <col min="4349" max="4349" width="9.453125" style="118" bestFit="1" customWidth="1"/>
    <col min="4350" max="4353" width="9.6328125" style="118" customWidth="1"/>
    <col min="4354" max="4354" width="11.08984375" style="118" customWidth="1"/>
    <col min="4355" max="4596" width="9" style="118"/>
    <col min="4597" max="4597" width="5.6328125" style="118" bestFit="1" customWidth="1"/>
    <col min="4598" max="4598" width="15.08984375" style="118" customWidth="1"/>
    <col min="4599" max="4599" width="5.6328125" style="118" bestFit="1" customWidth="1"/>
    <col min="4600" max="4600" width="9" style="118"/>
    <col min="4601" max="4604" width="9.6328125" style="118" customWidth="1"/>
    <col min="4605" max="4605" width="9.453125" style="118" bestFit="1" customWidth="1"/>
    <col min="4606" max="4609" width="9.6328125" style="118" customWidth="1"/>
    <col min="4610" max="4610" width="11.08984375" style="118" customWidth="1"/>
    <col min="4611" max="4852" width="9" style="118"/>
    <col min="4853" max="4853" width="5.6328125" style="118" bestFit="1" customWidth="1"/>
    <col min="4854" max="4854" width="15.08984375" style="118" customWidth="1"/>
    <col min="4855" max="4855" width="5.6328125" style="118" bestFit="1" customWidth="1"/>
    <col min="4856" max="4856" width="9" style="118"/>
    <col min="4857" max="4860" width="9.6328125" style="118" customWidth="1"/>
    <col min="4861" max="4861" width="9.453125" style="118" bestFit="1" customWidth="1"/>
    <col min="4862" max="4865" width="9.6328125" style="118" customWidth="1"/>
    <col min="4866" max="4866" width="11.08984375" style="118" customWidth="1"/>
    <col min="4867" max="5108" width="9" style="118"/>
    <col min="5109" max="5109" width="5.6328125" style="118" bestFit="1" customWidth="1"/>
    <col min="5110" max="5110" width="15.08984375" style="118" customWidth="1"/>
    <col min="5111" max="5111" width="5.6328125" style="118" bestFit="1" customWidth="1"/>
    <col min="5112" max="5112" width="9" style="118"/>
    <col min="5113" max="5116" width="9.6328125" style="118" customWidth="1"/>
    <col min="5117" max="5117" width="9.453125" style="118" bestFit="1" customWidth="1"/>
    <col min="5118" max="5121" width="9.6328125" style="118" customWidth="1"/>
    <col min="5122" max="5122" width="11.08984375" style="118" customWidth="1"/>
    <col min="5123" max="5364" width="9" style="118"/>
    <col min="5365" max="5365" width="5.6328125" style="118" bestFit="1" customWidth="1"/>
    <col min="5366" max="5366" width="15.08984375" style="118" customWidth="1"/>
    <col min="5367" max="5367" width="5.6328125" style="118" bestFit="1" customWidth="1"/>
    <col min="5368" max="5368" width="9" style="118"/>
    <col min="5369" max="5372" width="9.6328125" style="118" customWidth="1"/>
    <col min="5373" max="5373" width="9.453125" style="118" bestFit="1" customWidth="1"/>
    <col min="5374" max="5377" width="9.6328125" style="118" customWidth="1"/>
    <col min="5378" max="5378" width="11.08984375" style="118" customWidth="1"/>
    <col min="5379" max="5620" width="9" style="118"/>
    <col min="5621" max="5621" width="5.6328125" style="118" bestFit="1" customWidth="1"/>
    <col min="5622" max="5622" width="15.08984375" style="118" customWidth="1"/>
    <col min="5623" max="5623" width="5.6328125" style="118" bestFit="1" customWidth="1"/>
    <col min="5624" max="5624" width="9" style="118"/>
    <col min="5625" max="5628" width="9.6328125" style="118" customWidth="1"/>
    <col min="5629" max="5629" width="9.453125" style="118" bestFit="1" customWidth="1"/>
    <col min="5630" max="5633" width="9.6328125" style="118" customWidth="1"/>
    <col min="5634" max="5634" width="11.08984375" style="118" customWidth="1"/>
    <col min="5635" max="5876" width="9" style="118"/>
    <col min="5877" max="5877" width="5.6328125" style="118" bestFit="1" customWidth="1"/>
    <col min="5878" max="5878" width="15.08984375" style="118" customWidth="1"/>
    <col min="5879" max="5879" width="5.6328125" style="118" bestFit="1" customWidth="1"/>
    <col min="5880" max="5880" width="9" style="118"/>
    <col min="5881" max="5884" width="9.6328125" style="118" customWidth="1"/>
    <col min="5885" max="5885" width="9.453125" style="118" bestFit="1" customWidth="1"/>
    <col min="5886" max="5889" width="9.6328125" style="118" customWidth="1"/>
    <col min="5890" max="5890" width="11.08984375" style="118" customWidth="1"/>
    <col min="5891" max="6132" width="9" style="118"/>
    <col min="6133" max="6133" width="5.6328125" style="118" bestFit="1" customWidth="1"/>
    <col min="6134" max="6134" width="15.08984375" style="118" customWidth="1"/>
    <col min="6135" max="6135" width="5.6328125" style="118" bestFit="1" customWidth="1"/>
    <col min="6136" max="6136" width="9" style="118"/>
    <col min="6137" max="6140" width="9.6328125" style="118" customWidth="1"/>
    <col min="6141" max="6141" width="9.453125" style="118" bestFit="1" customWidth="1"/>
    <col min="6142" max="6145" width="9.6328125" style="118" customWidth="1"/>
    <col min="6146" max="6146" width="11.08984375" style="118" customWidth="1"/>
    <col min="6147" max="6388" width="9" style="118"/>
    <col min="6389" max="6389" width="5.6328125" style="118" bestFit="1" customWidth="1"/>
    <col min="6390" max="6390" width="15.08984375" style="118" customWidth="1"/>
    <col min="6391" max="6391" width="5.6328125" style="118" bestFit="1" customWidth="1"/>
    <col min="6392" max="6392" width="9" style="118"/>
    <col min="6393" max="6396" width="9.6328125" style="118" customWidth="1"/>
    <col min="6397" max="6397" width="9.453125" style="118" bestFit="1" customWidth="1"/>
    <col min="6398" max="6401" width="9.6328125" style="118" customWidth="1"/>
    <col min="6402" max="6402" width="11.08984375" style="118" customWidth="1"/>
    <col min="6403" max="6644" width="9" style="118"/>
    <col min="6645" max="6645" width="5.6328125" style="118" bestFit="1" customWidth="1"/>
    <col min="6646" max="6646" width="15.08984375" style="118" customWidth="1"/>
    <col min="6647" max="6647" width="5.6328125" style="118" bestFit="1" customWidth="1"/>
    <col min="6648" max="6648" width="9" style="118"/>
    <col min="6649" max="6652" width="9.6328125" style="118" customWidth="1"/>
    <col min="6653" max="6653" width="9.453125" style="118" bestFit="1" customWidth="1"/>
    <col min="6654" max="6657" width="9.6328125" style="118" customWidth="1"/>
    <col min="6658" max="6658" width="11.08984375" style="118" customWidth="1"/>
    <col min="6659" max="6900" width="9" style="118"/>
    <col min="6901" max="6901" width="5.6328125" style="118" bestFit="1" customWidth="1"/>
    <col min="6902" max="6902" width="15.08984375" style="118" customWidth="1"/>
    <col min="6903" max="6903" width="5.6328125" style="118" bestFit="1" customWidth="1"/>
    <col min="6904" max="6904" width="9" style="118"/>
    <col min="6905" max="6908" width="9.6328125" style="118" customWidth="1"/>
    <col min="6909" max="6909" width="9.453125" style="118" bestFit="1" customWidth="1"/>
    <col min="6910" max="6913" width="9.6328125" style="118" customWidth="1"/>
    <col min="6914" max="6914" width="11.08984375" style="118" customWidth="1"/>
    <col min="6915" max="7156" width="9" style="118"/>
    <col min="7157" max="7157" width="5.6328125" style="118" bestFit="1" customWidth="1"/>
    <col min="7158" max="7158" width="15.08984375" style="118" customWidth="1"/>
    <col min="7159" max="7159" width="5.6328125" style="118" bestFit="1" customWidth="1"/>
    <col min="7160" max="7160" width="9" style="118"/>
    <col min="7161" max="7164" width="9.6328125" style="118" customWidth="1"/>
    <col min="7165" max="7165" width="9.453125" style="118" bestFit="1" customWidth="1"/>
    <col min="7166" max="7169" width="9.6328125" style="118" customWidth="1"/>
    <col min="7170" max="7170" width="11.08984375" style="118" customWidth="1"/>
    <col min="7171" max="7412" width="9" style="118"/>
    <col min="7413" max="7413" width="5.6328125" style="118" bestFit="1" customWidth="1"/>
    <col min="7414" max="7414" width="15.08984375" style="118" customWidth="1"/>
    <col min="7415" max="7415" width="5.6328125" style="118" bestFit="1" customWidth="1"/>
    <col min="7416" max="7416" width="9" style="118"/>
    <col min="7417" max="7420" width="9.6328125" style="118" customWidth="1"/>
    <col min="7421" max="7421" width="9.453125" style="118" bestFit="1" customWidth="1"/>
    <col min="7422" max="7425" width="9.6328125" style="118" customWidth="1"/>
    <col min="7426" max="7426" width="11.08984375" style="118" customWidth="1"/>
    <col min="7427" max="7668" width="9" style="118"/>
    <col min="7669" max="7669" width="5.6328125" style="118" bestFit="1" customWidth="1"/>
    <col min="7670" max="7670" width="15.08984375" style="118" customWidth="1"/>
    <col min="7671" max="7671" width="5.6328125" style="118" bestFit="1" customWidth="1"/>
    <col min="7672" max="7672" width="9" style="118"/>
    <col min="7673" max="7676" width="9.6328125" style="118" customWidth="1"/>
    <col min="7677" max="7677" width="9.453125" style="118" bestFit="1" customWidth="1"/>
    <col min="7678" max="7681" width="9.6328125" style="118" customWidth="1"/>
    <col min="7682" max="7682" width="11.08984375" style="118" customWidth="1"/>
    <col min="7683" max="7924" width="9" style="118"/>
    <col min="7925" max="7925" width="5.6328125" style="118" bestFit="1" customWidth="1"/>
    <col min="7926" max="7926" width="15.08984375" style="118" customWidth="1"/>
    <col min="7927" max="7927" width="5.6328125" style="118" bestFit="1" customWidth="1"/>
    <col min="7928" max="7928" width="9" style="118"/>
    <col min="7929" max="7932" width="9.6328125" style="118" customWidth="1"/>
    <col min="7933" max="7933" width="9.453125" style="118" bestFit="1" customWidth="1"/>
    <col min="7934" max="7937" width="9.6328125" style="118" customWidth="1"/>
    <col min="7938" max="7938" width="11.08984375" style="118" customWidth="1"/>
    <col min="7939" max="8180" width="9" style="118"/>
    <col min="8181" max="8181" width="5.6328125" style="118" bestFit="1" customWidth="1"/>
    <col min="8182" max="8182" width="15.08984375" style="118" customWidth="1"/>
    <col min="8183" max="8183" width="5.6328125" style="118" bestFit="1" customWidth="1"/>
    <col min="8184" max="8184" width="9" style="118"/>
    <col min="8185" max="8188" width="9.6328125" style="118" customWidth="1"/>
    <col min="8189" max="8189" width="9.453125" style="118" bestFit="1" customWidth="1"/>
    <col min="8190" max="8193" width="9.6328125" style="118" customWidth="1"/>
    <col min="8194" max="8194" width="11.08984375" style="118" customWidth="1"/>
    <col min="8195" max="8436" width="9" style="118"/>
    <col min="8437" max="8437" width="5.6328125" style="118" bestFit="1" customWidth="1"/>
    <col min="8438" max="8438" width="15.08984375" style="118" customWidth="1"/>
    <col min="8439" max="8439" width="5.6328125" style="118" bestFit="1" customWidth="1"/>
    <col min="8440" max="8440" width="9" style="118"/>
    <col min="8441" max="8444" width="9.6328125" style="118" customWidth="1"/>
    <col min="8445" max="8445" width="9.453125" style="118" bestFit="1" customWidth="1"/>
    <col min="8446" max="8449" width="9.6328125" style="118" customWidth="1"/>
    <col min="8450" max="8450" width="11.08984375" style="118" customWidth="1"/>
    <col min="8451" max="8692" width="9" style="118"/>
    <col min="8693" max="8693" width="5.6328125" style="118" bestFit="1" customWidth="1"/>
    <col min="8694" max="8694" width="15.08984375" style="118" customWidth="1"/>
    <col min="8695" max="8695" width="5.6328125" style="118" bestFit="1" customWidth="1"/>
    <col min="8696" max="8696" width="9" style="118"/>
    <col min="8697" max="8700" width="9.6328125" style="118" customWidth="1"/>
    <col min="8701" max="8701" width="9.453125" style="118" bestFit="1" customWidth="1"/>
    <col min="8702" max="8705" width="9.6328125" style="118" customWidth="1"/>
    <col min="8706" max="8706" width="11.08984375" style="118" customWidth="1"/>
    <col min="8707" max="8948" width="9" style="118"/>
    <col min="8949" max="8949" width="5.6328125" style="118" bestFit="1" customWidth="1"/>
    <col min="8950" max="8950" width="15.08984375" style="118" customWidth="1"/>
    <col min="8951" max="8951" width="5.6328125" style="118" bestFit="1" customWidth="1"/>
    <col min="8952" max="8952" width="9" style="118"/>
    <col min="8953" max="8956" width="9.6328125" style="118" customWidth="1"/>
    <col min="8957" max="8957" width="9.453125" style="118" bestFit="1" customWidth="1"/>
    <col min="8958" max="8961" width="9.6328125" style="118" customWidth="1"/>
    <col min="8962" max="8962" width="11.08984375" style="118" customWidth="1"/>
    <col min="8963" max="9204" width="9" style="118"/>
    <col min="9205" max="9205" width="5.6328125" style="118" bestFit="1" customWidth="1"/>
    <col min="9206" max="9206" width="15.08984375" style="118" customWidth="1"/>
    <col min="9207" max="9207" width="5.6328125" style="118" bestFit="1" customWidth="1"/>
    <col min="9208" max="9208" width="9" style="118"/>
    <col min="9209" max="9212" width="9.6328125" style="118" customWidth="1"/>
    <col min="9213" max="9213" width="9.453125" style="118" bestFit="1" customWidth="1"/>
    <col min="9214" max="9217" width="9.6328125" style="118" customWidth="1"/>
    <col min="9218" max="9218" width="11.08984375" style="118" customWidth="1"/>
    <col min="9219" max="9460" width="9" style="118"/>
    <col min="9461" max="9461" width="5.6328125" style="118" bestFit="1" customWidth="1"/>
    <col min="9462" max="9462" width="15.08984375" style="118" customWidth="1"/>
    <col min="9463" max="9463" width="5.6328125" style="118" bestFit="1" customWidth="1"/>
    <col min="9464" max="9464" width="9" style="118"/>
    <col min="9465" max="9468" width="9.6328125" style="118" customWidth="1"/>
    <col min="9469" max="9469" width="9.453125" style="118" bestFit="1" customWidth="1"/>
    <col min="9470" max="9473" width="9.6328125" style="118" customWidth="1"/>
    <col min="9474" max="9474" width="11.08984375" style="118" customWidth="1"/>
    <col min="9475" max="9716" width="9" style="118"/>
    <col min="9717" max="9717" width="5.6328125" style="118" bestFit="1" customWidth="1"/>
    <col min="9718" max="9718" width="15.08984375" style="118" customWidth="1"/>
    <col min="9719" max="9719" width="5.6328125" style="118" bestFit="1" customWidth="1"/>
    <col min="9720" max="9720" width="9" style="118"/>
    <col min="9721" max="9724" width="9.6328125" style="118" customWidth="1"/>
    <col min="9725" max="9725" width="9.453125" style="118" bestFit="1" customWidth="1"/>
    <col min="9726" max="9729" width="9.6328125" style="118" customWidth="1"/>
    <col min="9730" max="9730" width="11.08984375" style="118" customWidth="1"/>
    <col min="9731" max="9972" width="9" style="118"/>
    <col min="9973" max="9973" width="5.6328125" style="118" bestFit="1" customWidth="1"/>
    <col min="9974" max="9974" width="15.08984375" style="118" customWidth="1"/>
    <col min="9975" max="9975" width="5.6328125" style="118" bestFit="1" customWidth="1"/>
    <col min="9976" max="9976" width="9" style="118"/>
    <col min="9977" max="9980" width="9.6328125" style="118" customWidth="1"/>
    <col min="9981" max="9981" width="9.453125" style="118" bestFit="1" customWidth="1"/>
    <col min="9982" max="9985" width="9.6328125" style="118" customWidth="1"/>
    <col min="9986" max="9986" width="11.08984375" style="118" customWidth="1"/>
    <col min="9987" max="10228" width="9" style="118"/>
    <col min="10229" max="10229" width="5.6328125" style="118" bestFit="1" customWidth="1"/>
    <col min="10230" max="10230" width="15.08984375" style="118" customWidth="1"/>
    <col min="10231" max="10231" width="5.6328125" style="118" bestFit="1" customWidth="1"/>
    <col min="10232" max="10232" width="9" style="118"/>
    <col min="10233" max="10236" width="9.6328125" style="118" customWidth="1"/>
    <col min="10237" max="10237" width="9.453125" style="118" bestFit="1" customWidth="1"/>
    <col min="10238" max="10241" width="9.6328125" style="118" customWidth="1"/>
    <col min="10242" max="10242" width="11.08984375" style="118" customWidth="1"/>
    <col min="10243" max="10484" width="9" style="118"/>
    <col min="10485" max="10485" width="5.6328125" style="118" bestFit="1" customWidth="1"/>
    <col min="10486" max="10486" width="15.08984375" style="118" customWidth="1"/>
    <col min="10487" max="10487" width="5.6328125" style="118" bestFit="1" customWidth="1"/>
    <col min="10488" max="10488" width="9" style="118"/>
    <col min="10489" max="10492" width="9.6328125" style="118" customWidth="1"/>
    <col min="10493" max="10493" width="9.453125" style="118" bestFit="1" customWidth="1"/>
    <col min="10494" max="10497" width="9.6328125" style="118" customWidth="1"/>
    <col min="10498" max="10498" width="11.08984375" style="118" customWidth="1"/>
    <col min="10499" max="10740" width="9" style="118"/>
    <col min="10741" max="10741" width="5.6328125" style="118" bestFit="1" customWidth="1"/>
    <col min="10742" max="10742" width="15.08984375" style="118" customWidth="1"/>
    <col min="10743" max="10743" width="5.6328125" style="118" bestFit="1" customWidth="1"/>
    <col min="10744" max="10744" width="9" style="118"/>
    <col min="10745" max="10748" width="9.6328125" style="118" customWidth="1"/>
    <col min="10749" max="10749" width="9.453125" style="118" bestFit="1" customWidth="1"/>
    <col min="10750" max="10753" width="9.6328125" style="118" customWidth="1"/>
    <col min="10754" max="10754" width="11.08984375" style="118" customWidth="1"/>
    <col min="10755" max="10996" width="9" style="118"/>
    <col min="10997" max="10997" width="5.6328125" style="118" bestFit="1" customWidth="1"/>
    <col min="10998" max="10998" width="15.08984375" style="118" customWidth="1"/>
    <col min="10999" max="10999" width="5.6328125" style="118" bestFit="1" customWidth="1"/>
    <col min="11000" max="11000" width="9" style="118"/>
    <col min="11001" max="11004" width="9.6328125" style="118" customWidth="1"/>
    <col min="11005" max="11005" width="9.453125" style="118" bestFit="1" customWidth="1"/>
    <col min="11006" max="11009" width="9.6328125" style="118" customWidth="1"/>
    <col min="11010" max="11010" width="11.08984375" style="118" customWidth="1"/>
    <col min="11011" max="11252" width="9" style="118"/>
    <col min="11253" max="11253" width="5.6328125" style="118" bestFit="1" customWidth="1"/>
    <col min="11254" max="11254" width="15.08984375" style="118" customWidth="1"/>
    <col min="11255" max="11255" width="5.6328125" style="118" bestFit="1" customWidth="1"/>
    <col min="11256" max="11256" width="9" style="118"/>
    <col min="11257" max="11260" width="9.6328125" style="118" customWidth="1"/>
    <col min="11261" max="11261" width="9.453125" style="118" bestFit="1" customWidth="1"/>
    <col min="11262" max="11265" width="9.6328125" style="118" customWidth="1"/>
    <col min="11266" max="11266" width="11.08984375" style="118" customWidth="1"/>
    <col min="11267" max="11508" width="9" style="118"/>
    <col min="11509" max="11509" width="5.6328125" style="118" bestFit="1" customWidth="1"/>
    <col min="11510" max="11510" width="15.08984375" style="118" customWidth="1"/>
    <col min="11511" max="11511" width="5.6328125" style="118" bestFit="1" customWidth="1"/>
    <col min="11512" max="11512" width="9" style="118"/>
    <col min="11513" max="11516" width="9.6328125" style="118" customWidth="1"/>
    <col min="11517" max="11517" width="9.453125" style="118" bestFit="1" customWidth="1"/>
    <col min="11518" max="11521" width="9.6328125" style="118" customWidth="1"/>
    <col min="11522" max="11522" width="11.08984375" style="118" customWidth="1"/>
    <col min="11523" max="11764" width="9" style="118"/>
    <col min="11765" max="11765" width="5.6328125" style="118" bestFit="1" customWidth="1"/>
    <col min="11766" max="11766" width="15.08984375" style="118" customWidth="1"/>
    <col min="11767" max="11767" width="5.6328125" style="118" bestFit="1" customWidth="1"/>
    <col min="11768" max="11768" width="9" style="118"/>
    <col min="11769" max="11772" width="9.6328125" style="118" customWidth="1"/>
    <col min="11773" max="11773" width="9.453125" style="118" bestFit="1" customWidth="1"/>
    <col min="11774" max="11777" width="9.6328125" style="118" customWidth="1"/>
    <col min="11778" max="11778" width="11.08984375" style="118" customWidth="1"/>
    <col min="11779" max="12020" width="9" style="118"/>
    <col min="12021" max="12021" width="5.6328125" style="118" bestFit="1" customWidth="1"/>
    <col min="12022" max="12022" width="15.08984375" style="118" customWidth="1"/>
    <col min="12023" max="12023" width="5.6328125" style="118" bestFit="1" customWidth="1"/>
    <col min="12024" max="12024" width="9" style="118"/>
    <col min="12025" max="12028" width="9.6328125" style="118" customWidth="1"/>
    <col min="12029" max="12029" width="9.453125" style="118" bestFit="1" customWidth="1"/>
    <col min="12030" max="12033" width="9.6328125" style="118" customWidth="1"/>
    <col min="12034" max="12034" width="11.08984375" style="118" customWidth="1"/>
    <col min="12035" max="12276" width="9" style="118"/>
    <col min="12277" max="12277" width="5.6328125" style="118" bestFit="1" customWidth="1"/>
    <col min="12278" max="12278" width="15.08984375" style="118" customWidth="1"/>
    <col min="12279" max="12279" width="5.6328125" style="118" bestFit="1" customWidth="1"/>
    <col min="12280" max="12280" width="9" style="118"/>
    <col min="12281" max="12284" width="9.6328125" style="118" customWidth="1"/>
    <col min="12285" max="12285" width="9.453125" style="118" bestFit="1" customWidth="1"/>
    <col min="12286" max="12289" width="9.6328125" style="118" customWidth="1"/>
    <col min="12290" max="12290" width="11.08984375" style="118" customWidth="1"/>
    <col min="12291" max="12532" width="9" style="118"/>
    <col min="12533" max="12533" width="5.6328125" style="118" bestFit="1" customWidth="1"/>
    <col min="12534" max="12534" width="15.08984375" style="118" customWidth="1"/>
    <col min="12535" max="12535" width="5.6328125" style="118" bestFit="1" customWidth="1"/>
    <col min="12536" max="12536" width="9" style="118"/>
    <col min="12537" max="12540" width="9.6328125" style="118" customWidth="1"/>
    <col min="12541" max="12541" width="9.453125" style="118" bestFit="1" customWidth="1"/>
    <col min="12542" max="12545" width="9.6328125" style="118" customWidth="1"/>
    <col min="12546" max="12546" width="11.08984375" style="118" customWidth="1"/>
    <col min="12547" max="12788" width="9" style="118"/>
    <col min="12789" max="12789" width="5.6328125" style="118" bestFit="1" customWidth="1"/>
    <col min="12790" max="12790" width="15.08984375" style="118" customWidth="1"/>
    <col min="12791" max="12791" width="5.6328125" style="118" bestFit="1" customWidth="1"/>
    <col min="12792" max="12792" width="9" style="118"/>
    <col min="12793" max="12796" width="9.6328125" style="118" customWidth="1"/>
    <col min="12797" max="12797" width="9.453125" style="118" bestFit="1" customWidth="1"/>
    <col min="12798" max="12801" width="9.6328125" style="118" customWidth="1"/>
    <col min="12802" max="12802" width="11.08984375" style="118" customWidth="1"/>
    <col min="12803" max="13044" width="9" style="118"/>
    <col min="13045" max="13045" width="5.6328125" style="118" bestFit="1" customWidth="1"/>
    <col min="13046" max="13046" width="15.08984375" style="118" customWidth="1"/>
    <col min="13047" max="13047" width="5.6328125" style="118" bestFit="1" customWidth="1"/>
    <col min="13048" max="13048" width="9" style="118"/>
    <col min="13049" max="13052" width="9.6328125" style="118" customWidth="1"/>
    <col min="13053" max="13053" width="9.453125" style="118" bestFit="1" customWidth="1"/>
    <col min="13054" max="13057" width="9.6328125" style="118" customWidth="1"/>
    <col min="13058" max="13058" width="11.08984375" style="118" customWidth="1"/>
    <col min="13059" max="13300" width="9" style="118"/>
    <col min="13301" max="13301" width="5.6328125" style="118" bestFit="1" customWidth="1"/>
    <col min="13302" max="13302" width="15.08984375" style="118" customWidth="1"/>
    <col min="13303" max="13303" width="5.6328125" style="118" bestFit="1" customWidth="1"/>
    <col min="13304" max="13304" width="9" style="118"/>
    <col min="13305" max="13308" width="9.6328125" style="118" customWidth="1"/>
    <col min="13309" max="13309" width="9.453125" style="118" bestFit="1" customWidth="1"/>
    <col min="13310" max="13313" width="9.6328125" style="118" customWidth="1"/>
    <col min="13314" max="13314" width="11.08984375" style="118" customWidth="1"/>
    <col min="13315" max="13556" width="9" style="118"/>
    <col min="13557" max="13557" width="5.6328125" style="118" bestFit="1" customWidth="1"/>
    <col min="13558" max="13558" width="15.08984375" style="118" customWidth="1"/>
    <col min="13559" max="13559" width="5.6328125" style="118" bestFit="1" customWidth="1"/>
    <col min="13560" max="13560" width="9" style="118"/>
    <col min="13561" max="13564" width="9.6328125" style="118" customWidth="1"/>
    <col min="13565" max="13565" width="9.453125" style="118" bestFit="1" customWidth="1"/>
    <col min="13566" max="13569" width="9.6328125" style="118" customWidth="1"/>
    <col min="13570" max="13570" width="11.08984375" style="118" customWidth="1"/>
    <col min="13571" max="13812" width="9" style="118"/>
    <col min="13813" max="13813" width="5.6328125" style="118" bestFit="1" customWidth="1"/>
    <col min="13814" max="13814" width="15.08984375" style="118" customWidth="1"/>
    <col min="13815" max="13815" width="5.6328125" style="118" bestFit="1" customWidth="1"/>
    <col min="13816" max="13816" width="9" style="118"/>
    <col min="13817" max="13820" width="9.6328125" style="118" customWidth="1"/>
    <col min="13821" max="13821" width="9.453125" style="118" bestFit="1" customWidth="1"/>
    <col min="13822" max="13825" width="9.6328125" style="118" customWidth="1"/>
    <col min="13826" max="13826" width="11.08984375" style="118" customWidth="1"/>
    <col min="13827" max="14068" width="9" style="118"/>
    <col min="14069" max="14069" width="5.6328125" style="118" bestFit="1" customWidth="1"/>
    <col min="14070" max="14070" width="15.08984375" style="118" customWidth="1"/>
    <col min="14071" max="14071" width="5.6328125" style="118" bestFit="1" customWidth="1"/>
    <col min="14072" max="14072" width="9" style="118"/>
    <col min="14073" max="14076" width="9.6328125" style="118" customWidth="1"/>
    <col min="14077" max="14077" width="9.453125" style="118" bestFit="1" customWidth="1"/>
    <col min="14078" max="14081" width="9.6328125" style="118" customWidth="1"/>
    <col min="14082" max="14082" width="11.08984375" style="118" customWidth="1"/>
    <col min="14083" max="14324" width="9" style="118"/>
    <col min="14325" max="14325" width="5.6328125" style="118" bestFit="1" customWidth="1"/>
    <col min="14326" max="14326" width="15.08984375" style="118" customWidth="1"/>
    <col min="14327" max="14327" width="5.6328125" style="118" bestFit="1" customWidth="1"/>
    <col min="14328" max="14328" width="9" style="118"/>
    <col min="14329" max="14332" width="9.6328125" style="118" customWidth="1"/>
    <col min="14333" max="14333" width="9.453125" style="118" bestFit="1" customWidth="1"/>
    <col min="14334" max="14337" width="9.6328125" style="118" customWidth="1"/>
    <col min="14338" max="14338" width="11.08984375" style="118" customWidth="1"/>
    <col min="14339" max="14580" width="9" style="118"/>
    <col min="14581" max="14581" width="5.6328125" style="118" bestFit="1" customWidth="1"/>
    <col min="14582" max="14582" width="15.08984375" style="118" customWidth="1"/>
    <col min="14583" max="14583" width="5.6328125" style="118" bestFit="1" customWidth="1"/>
    <col min="14584" max="14584" width="9" style="118"/>
    <col min="14585" max="14588" width="9.6328125" style="118" customWidth="1"/>
    <col min="14589" max="14589" width="9.453125" style="118" bestFit="1" customWidth="1"/>
    <col min="14590" max="14593" width="9.6328125" style="118" customWidth="1"/>
    <col min="14594" max="14594" width="11.08984375" style="118" customWidth="1"/>
    <col min="14595" max="14836" width="9" style="118"/>
    <col min="14837" max="14837" width="5.6328125" style="118" bestFit="1" customWidth="1"/>
    <col min="14838" max="14838" width="15.08984375" style="118" customWidth="1"/>
    <col min="14839" max="14839" width="5.6328125" style="118" bestFit="1" customWidth="1"/>
    <col min="14840" max="14840" width="9" style="118"/>
    <col min="14841" max="14844" width="9.6328125" style="118" customWidth="1"/>
    <col min="14845" max="14845" width="9.453125" style="118" bestFit="1" customWidth="1"/>
    <col min="14846" max="14849" width="9.6328125" style="118" customWidth="1"/>
    <col min="14850" max="14850" width="11.08984375" style="118" customWidth="1"/>
    <col min="14851" max="15092" width="9" style="118"/>
    <col min="15093" max="15093" width="5.6328125" style="118" bestFit="1" customWidth="1"/>
    <col min="15094" max="15094" width="15.08984375" style="118" customWidth="1"/>
    <col min="15095" max="15095" width="5.6328125" style="118" bestFit="1" customWidth="1"/>
    <col min="15096" max="15096" width="9" style="118"/>
    <col min="15097" max="15100" width="9.6328125" style="118" customWidth="1"/>
    <col min="15101" max="15101" width="9.453125" style="118" bestFit="1" customWidth="1"/>
    <col min="15102" max="15105" width="9.6328125" style="118" customWidth="1"/>
    <col min="15106" max="15106" width="11.08984375" style="118" customWidth="1"/>
    <col min="15107" max="15348" width="9" style="118"/>
    <col min="15349" max="15349" width="5.6328125" style="118" bestFit="1" customWidth="1"/>
    <col min="15350" max="15350" width="15.08984375" style="118" customWidth="1"/>
    <col min="15351" max="15351" width="5.6328125" style="118" bestFit="1" customWidth="1"/>
    <col min="15352" max="15352" width="9" style="118"/>
    <col min="15353" max="15356" width="9.6328125" style="118" customWidth="1"/>
    <col min="15357" max="15357" width="9.453125" style="118" bestFit="1" customWidth="1"/>
    <col min="15358" max="15361" width="9.6328125" style="118" customWidth="1"/>
    <col min="15362" max="15362" width="11.08984375" style="118" customWidth="1"/>
    <col min="15363" max="15604" width="9" style="118"/>
    <col min="15605" max="15605" width="5.6328125" style="118" bestFit="1" customWidth="1"/>
    <col min="15606" max="15606" width="15.08984375" style="118" customWidth="1"/>
    <col min="15607" max="15607" width="5.6328125" style="118" bestFit="1" customWidth="1"/>
    <col min="15608" max="15608" width="9" style="118"/>
    <col min="15609" max="15612" width="9.6328125" style="118" customWidth="1"/>
    <col min="15613" max="15613" width="9.453125" style="118" bestFit="1" customWidth="1"/>
    <col min="15614" max="15617" width="9.6328125" style="118" customWidth="1"/>
    <col min="15618" max="15618" width="11.08984375" style="118" customWidth="1"/>
    <col min="15619" max="15860" width="9" style="118"/>
    <col min="15861" max="15861" width="5.6328125" style="118" bestFit="1" customWidth="1"/>
    <col min="15862" max="15862" width="15.08984375" style="118" customWidth="1"/>
    <col min="15863" max="15863" width="5.6328125" style="118" bestFit="1" customWidth="1"/>
    <col min="15864" max="15864" width="9" style="118"/>
    <col min="15865" max="15868" width="9.6328125" style="118" customWidth="1"/>
    <col min="15869" max="15869" width="9.453125" style="118" bestFit="1" customWidth="1"/>
    <col min="15870" max="15873" width="9.6328125" style="118" customWidth="1"/>
    <col min="15874" max="15874" width="11.08984375" style="118" customWidth="1"/>
    <col min="15875" max="16116" width="9" style="118"/>
    <col min="16117" max="16117" width="5.6328125" style="118" bestFit="1" customWidth="1"/>
    <col min="16118" max="16118" width="15.08984375" style="118" customWidth="1"/>
    <col min="16119" max="16119" width="5.6328125" style="118" bestFit="1" customWidth="1"/>
    <col min="16120" max="16120" width="9" style="118"/>
    <col min="16121" max="16124" width="9.6328125" style="118" customWidth="1"/>
    <col min="16125" max="16125" width="9.453125" style="118" bestFit="1" customWidth="1"/>
    <col min="16126" max="16129" width="9.6328125" style="118" customWidth="1"/>
    <col min="16130" max="16130" width="11.08984375" style="118" customWidth="1"/>
    <col min="16131" max="16384" width="9" style="118"/>
  </cols>
  <sheetData>
    <row r="1" spans="1:21" s="135" customFormat="1" ht="13.5" customHeight="1" x14ac:dyDescent="0.2">
      <c r="A1" s="245"/>
      <c r="B1" s="245"/>
      <c r="C1" s="245"/>
      <c r="D1" s="245"/>
      <c r="E1" s="245"/>
      <c r="F1" s="245"/>
      <c r="H1" s="245"/>
      <c r="L1" s="136" t="s">
        <v>87</v>
      </c>
    </row>
    <row r="2" spans="1:21" ht="13.5" customHeight="1" x14ac:dyDescent="0.2">
      <c r="A2" s="132" t="s">
        <v>88</v>
      </c>
    </row>
    <row r="3" spans="1:21" ht="13.5" customHeight="1" x14ac:dyDescent="0.2">
      <c r="A3" s="118"/>
    </row>
    <row r="4" spans="1:21" s="135" customFormat="1" ht="13.5" customHeight="1" x14ac:dyDescent="0.2">
      <c r="A4" s="820" t="s">
        <v>84</v>
      </c>
      <c r="B4" s="823" t="s">
        <v>83</v>
      </c>
      <c r="C4" s="826" t="s">
        <v>89</v>
      </c>
      <c r="D4" s="829" t="s">
        <v>90</v>
      </c>
      <c r="E4" s="829"/>
      <c r="F4" s="829"/>
      <c r="G4" s="829"/>
      <c r="H4" s="829" t="s">
        <v>91</v>
      </c>
      <c r="I4" s="829"/>
      <c r="J4" s="829"/>
      <c r="K4" s="829"/>
      <c r="L4" s="830"/>
      <c r="N4" s="831" t="s">
        <v>90</v>
      </c>
      <c r="O4" s="831"/>
      <c r="P4" s="831"/>
      <c r="Q4" s="831"/>
      <c r="R4" s="831" t="s">
        <v>91</v>
      </c>
      <c r="S4" s="831"/>
      <c r="T4" s="831"/>
      <c r="U4" s="831"/>
    </row>
    <row r="5" spans="1:21" s="135" customFormat="1" ht="13.5" customHeight="1" x14ac:dyDescent="0.2">
      <c r="A5" s="821"/>
      <c r="B5" s="824"/>
      <c r="C5" s="827"/>
      <c r="D5" s="832" t="s">
        <v>92</v>
      </c>
      <c r="E5" s="250" t="s">
        <v>93</v>
      </c>
      <c r="F5" s="251" t="s">
        <v>289</v>
      </c>
      <c r="G5" s="834" t="s">
        <v>94</v>
      </c>
      <c r="H5" s="830" t="s">
        <v>92</v>
      </c>
      <c r="I5" s="250" t="s">
        <v>93</v>
      </c>
      <c r="J5" s="251" t="s">
        <v>289</v>
      </c>
      <c r="K5" s="820" t="s">
        <v>94</v>
      </c>
      <c r="L5" s="838" t="s">
        <v>16</v>
      </c>
      <c r="N5" s="831" t="s">
        <v>93</v>
      </c>
      <c r="O5" s="831"/>
      <c r="P5" s="831" t="s">
        <v>234</v>
      </c>
      <c r="Q5" s="831"/>
      <c r="R5" s="831" t="s">
        <v>93</v>
      </c>
      <c r="S5" s="831"/>
      <c r="T5" s="831" t="s">
        <v>234</v>
      </c>
      <c r="U5" s="831"/>
    </row>
    <row r="6" spans="1:21" s="135" customFormat="1" ht="13.5" customHeight="1" thickBot="1" x14ac:dyDescent="0.25">
      <c r="A6" s="822"/>
      <c r="B6" s="825"/>
      <c r="C6" s="828"/>
      <c r="D6" s="833"/>
      <c r="E6" s="252" t="s">
        <v>426</v>
      </c>
      <c r="F6" s="676" t="s">
        <v>427</v>
      </c>
      <c r="G6" s="835"/>
      <c r="H6" s="836"/>
      <c r="I6" s="252" t="s">
        <v>426</v>
      </c>
      <c r="J6" s="676" t="s">
        <v>427</v>
      </c>
      <c r="K6" s="837"/>
      <c r="L6" s="839"/>
      <c r="N6" s="245" t="s">
        <v>95</v>
      </c>
      <c r="O6" s="245" t="s">
        <v>290</v>
      </c>
      <c r="P6" s="245" t="s">
        <v>95</v>
      </c>
      <c r="Q6" s="245" t="s">
        <v>290</v>
      </c>
      <c r="R6" s="245" t="s">
        <v>95</v>
      </c>
      <c r="S6" s="245" t="s">
        <v>290</v>
      </c>
      <c r="T6" s="245" t="s">
        <v>95</v>
      </c>
      <c r="U6" s="245" t="s">
        <v>290</v>
      </c>
    </row>
    <row r="7" spans="1:21" s="135" customFormat="1" ht="13.5" customHeight="1" thickTop="1" x14ac:dyDescent="0.2">
      <c r="A7" s="803" t="s">
        <v>400</v>
      </c>
      <c r="B7" s="804"/>
      <c r="C7" s="804"/>
      <c r="D7" s="804"/>
      <c r="E7" s="804"/>
      <c r="F7" s="804"/>
      <c r="G7" s="804"/>
      <c r="H7" s="804"/>
      <c r="I7" s="804"/>
      <c r="J7" s="804"/>
      <c r="K7" s="804"/>
      <c r="L7" s="805"/>
      <c r="N7" s="662"/>
      <c r="O7" s="662"/>
      <c r="P7" s="662"/>
      <c r="Q7" s="662"/>
      <c r="R7" s="662"/>
      <c r="S7" s="662"/>
      <c r="T7" s="662"/>
      <c r="U7" s="662"/>
    </row>
    <row r="8" spans="1:21" s="135" customFormat="1" ht="13.5" customHeight="1" thickBot="1" x14ac:dyDescent="0.25">
      <c r="A8" s="806"/>
      <c r="B8" s="807"/>
      <c r="C8" s="807"/>
      <c r="D8" s="807"/>
      <c r="E8" s="807"/>
      <c r="F8" s="807"/>
      <c r="G8" s="807"/>
      <c r="H8" s="807"/>
      <c r="I8" s="807"/>
      <c r="J8" s="807"/>
      <c r="K8" s="807"/>
      <c r="L8" s="808"/>
      <c r="N8" s="662"/>
      <c r="O8" s="662"/>
      <c r="P8" s="662"/>
      <c r="Q8" s="662"/>
      <c r="R8" s="662"/>
      <c r="S8" s="662"/>
      <c r="T8" s="662"/>
      <c r="U8" s="662"/>
    </row>
    <row r="9" spans="1:21" s="135" customFormat="1" ht="13.5" customHeight="1" thickTop="1" thickBot="1" x14ac:dyDescent="0.25">
      <c r="A9" s="809">
        <v>1</v>
      </c>
      <c r="B9" s="816" t="s">
        <v>361</v>
      </c>
      <c r="C9" s="137" t="s">
        <v>95</v>
      </c>
      <c r="D9" s="138" t="s">
        <v>97</v>
      </c>
      <c r="E9" s="179"/>
      <c r="F9" s="179"/>
      <c r="G9" s="180">
        <f>+E9+F9*12</f>
        <v>0</v>
      </c>
      <c r="H9" s="810" t="s">
        <v>98</v>
      </c>
      <c r="I9" s="179"/>
      <c r="J9" s="253"/>
      <c r="K9" s="254">
        <f>+I9+J9*12</f>
        <v>0</v>
      </c>
      <c r="L9" s="812">
        <f>SUM(K9:K10)</f>
        <v>0</v>
      </c>
      <c r="N9" s="135">
        <f>E9</f>
        <v>0</v>
      </c>
      <c r="P9" s="135">
        <f>F9</f>
        <v>0</v>
      </c>
      <c r="R9" s="135">
        <f>I9</f>
        <v>0</v>
      </c>
      <c r="T9" s="135">
        <f>J9</f>
        <v>0</v>
      </c>
    </row>
    <row r="10" spans="1:21" s="135" customFormat="1" ht="13.5" customHeight="1" thickTop="1" thickBot="1" x14ac:dyDescent="0.25">
      <c r="A10" s="809"/>
      <c r="B10" s="817"/>
      <c r="C10" s="141" t="s">
        <v>291</v>
      </c>
      <c r="D10" s="142" t="s">
        <v>99</v>
      </c>
      <c r="E10" s="183"/>
      <c r="F10" s="183"/>
      <c r="G10" s="190">
        <f>+E10+F10*12</f>
        <v>0</v>
      </c>
      <c r="H10" s="811"/>
      <c r="I10" s="183"/>
      <c r="J10" s="255"/>
      <c r="K10" s="256">
        <f t="shared" ref="K10:K48" si="0">+I10+J10*12</f>
        <v>0</v>
      </c>
      <c r="L10" s="813"/>
      <c r="O10" s="135">
        <f>E10</f>
        <v>0</v>
      </c>
      <c r="Q10" s="135">
        <f>F10</f>
        <v>0</v>
      </c>
      <c r="S10" s="135">
        <f>I10</f>
        <v>0</v>
      </c>
      <c r="U10" s="135">
        <f>J10</f>
        <v>0</v>
      </c>
    </row>
    <row r="11" spans="1:21" s="135" customFormat="1" ht="13.5" customHeight="1" thickTop="1" x14ac:dyDescent="0.2">
      <c r="A11" s="814">
        <f>+A9+1</f>
        <v>2</v>
      </c>
      <c r="B11" s="787" t="s">
        <v>362</v>
      </c>
      <c r="C11" s="137" t="s">
        <v>95</v>
      </c>
      <c r="D11" s="138" t="s">
        <v>97</v>
      </c>
      <c r="E11" s="179"/>
      <c r="F11" s="179"/>
      <c r="G11" s="180">
        <f t="shared" ref="G11:G48" si="1">+E11+F11*12</f>
        <v>0</v>
      </c>
      <c r="H11" s="810" t="s">
        <v>98</v>
      </c>
      <c r="I11" s="179"/>
      <c r="J11" s="253"/>
      <c r="K11" s="254">
        <f t="shared" si="0"/>
        <v>0</v>
      </c>
      <c r="L11" s="812">
        <f>SUM(K11:K12)</f>
        <v>0</v>
      </c>
      <c r="N11" s="135">
        <f>E11</f>
        <v>0</v>
      </c>
      <c r="P11" s="135">
        <f>F11</f>
        <v>0</v>
      </c>
      <c r="R11" s="135">
        <f>I11</f>
        <v>0</v>
      </c>
      <c r="T11" s="135">
        <f>J11</f>
        <v>0</v>
      </c>
    </row>
    <row r="12" spans="1:21" s="135" customFormat="1" ht="13.5" customHeight="1" thickBot="1" x14ac:dyDescent="0.25">
      <c r="A12" s="815"/>
      <c r="B12" s="787"/>
      <c r="C12" s="139" t="s">
        <v>291</v>
      </c>
      <c r="D12" s="140" t="s">
        <v>99</v>
      </c>
      <c r="E12" s="181"/>
      <c r="F12" s="181"/>
      <c r="G12" s="182">
        <f t="shared" si="1"/>
        <v>0</v>
      </c>
      <c r="H12" s="818"/>
      <c r="I12" s="181"/>
      <c r="J12" s="257"/>
      <c r="K12" s="258">
        <f t="shared" si="0"/>
        <v>0</v>
      </c>
      <c r="L12" s="819"/>
      <c r="O12" s="135">
        <f>E12</f>
        <v>0</v>
      </c>
      <c r="Q12" s="135">
        <f>F12</f>
        <v>0</v>
      </c>
      <c r="S12" s="135">
        <f>I12</f>
        <v>0</v>
      </c>
      <c r="U12" s="135">
        <f>J12</f>
        <v>0</v>
      </c>
    </row>
    <row r="13" spans="1:21" s="135" customFormat="1" ht="13.5" customHeight="1" thickTop="1" x14ac:dyDescent="0.2">
      <c r="A13" s="814">
        <f>+A11+1</f>
        <v>3</v>
      </c>
      <c r="B13" s="816" t="s">
        <v>363</v>
      </c>
      <c r="C13" s="137" t="s">
        <v>95</v>
      </c>
      <c r="D13" s="138" t="s">
        <v>97</v>
      </c>
      <c r="E13" s="179"/>
      <c r="F13" s="179"/>
      <c r="G13" s="180">
        <f t="shared" si="1"/>
        <v>0</v>
      </c>
      <c r="H13" s="810" t="s">
        <v>98</v>
      </c>
      <c r="I13" s="179"/>
      <c r="J13" s="253"/>
      <c r="K13" s="254">
        <f t="shared" si="0"/>
        <v>0</v>
      </c>
      <c r="L13" s="812">
        <f>SUM(K13:K14)</f>
        <v>0</v>
      </c>
      <c r="N13" s="135">
        <f>E13</f>
        <v>0</v>
      </c>
      <c r="P13" s="135">
        <f>F13</f>
        <v>0</v>
      </c>
      <c r="R13" s="135">
        <f>I13</f>
        <v>0</v>
      </c>
      <c r="T13" s="135">
        <f>J13</f>
        <v>0</v>
      </c>
    </row>
    <row r="14" spans="1:21" s="135" customFormat="1" ht="13.5" customHeight="1" thickBot="1" x14ac:dyDescent="0.25">
      <c r="A14" s="815"/>
      <c r="B14" s="817"/>
      <c r="C14" s="139" t="s">
        <v>291</v>
      </c>
      <c r="D14" s="140" t="s">
        <v>99</v>
      </c>
      <c r="E14" s="181"/>
      <c r="F14" s="181"/>
      <c r="G14" s="182">
        <f t="shared" si="1"/>
        <v>0</v>
      </c>
      <c r="H14" s="818"/>
      <c r="I14" s="181"/>
      <c r="J14" s="257"/>
      <c r="K14" s="258">
        <f t="shared" si="0"/>
        <v>0</v>
      </c>
      <c r="L14" s="819"/>
      <c r="O14" s="135">
        <f>E14</f>
        <v>0</v>
      </c>
      <c r="Q14" s="135">
        <f>F14</f>
        <v>0</v>
      </c>
      <c r="S14" s="135">
        <f>I14</f>
        <v>0</v>
      </c>
      <c r="U14" s="135">
        <f>J14</f>
        <v>0</v>
      </c>
    </row>
    <row r="15" spans="1:21" s="135" customFormat="1" ht="13.5" customHeight="1" thickTop="1" x14ac:dyDescent="0.2">
      <c r="A15" s="814">
        <f>+A13+1</f>
        <v>4</v>
      </c>
      <c r="B15" s="816" t="s">
        <v>364</v>
      </c>
      <c r="C15" s="137" t="s">
        <v>95</v>
      </c>
      <c r="D15" s="138" t="s">
        <v>97</v>
      </c>
      <c r="E15" s="179"/>
      <c r="F15" s="179"/>
      <c r="G15" s="180">
        <f t="shared" si="1"/>
        <v>0</v>
      </c>
      <c r="H15" s="810" t="s">
        <v>98</v>
      </c>
      <c r="I15" s="179"/>
      <c r="J15" s="253"/>
      <c r="K15" s="254">
        <f t="shared" si="0"/>
        <v>0</v>
      </c>
      <c r="L15" s="812">
        <f>SUM(K15:K16)</f>
        <v>0</v>
      </c>
      <c r="N15" s="135">
        <f>E15</f>
        <v>0</v>
      </c>
      <c r="P15" s="135">
        <f>F15</f>
        <v>0</v>
      </c>
      <c r="R15" s="135">
        <f>I15</f>
        <v>0</v>
      </c>
      <c r="T15" s="135">
        <f>J15</f>
        <v>0</v>
      </c>
    </row>
    <row r="16" spans="1:21" s="135" customFormat="1" ht="13.5" customHeight="1" thickBot="1" x14ac:dyDescent="0.25">
      <c r="A16" s="815"/>
      <c r="B16" s="817"/>
      <c r="C16" s="139" t="s">
        <v>291</v>
      </c>
      <c r="D16" s="140" t="s">
        <v>99</v>
      </c>
      <c r="E16" s="181"/>
      <c r="F16" s="181"/>
      <c r="G16" s="182">
        <f t="shared" si="1"/>
        <v>0</v>
      </c>
      <c r="H16" s="818"/>
      <c r="I16" s="181"/>
      <c r="J16" s="257"/>
      <c r="K16" s="258">
        <f t="shared" si="0"/>
        <v>0</v>
      </c>
      <c r="L16" s="819"/>
      <c r="O16" s="135">
        <f>E16</f>
        <v>0</v>
      </c>
      <c r="Q16" s="135">
        <f>F16</f>
        <v>0</v>
      </c>
      <c r="S16" s="135">
        <f>I16</f>
        <v>0</v>
      </c>
      <c r="U16" s="135">
        <f>J16</f>
        <v>0</v>
      </c>
    </row>
    <row r="17" spans="1:21" s="135" customFormat="1" ht="13.5" customHeight="1" thickTop="1" x14ac:dyDescent="0.2">
      <c r="A17" s="814">
        <f>+A15+1</f>
        <v>5</v>
      </c>
      <c r="B17" s="787" t="s">
        <v>365</v>
      </c>
      <c r="C17" s="137" t="s">
        <v>95</v>
      </c>
      <c r="D17" s="138" t="s">
        <v>97</v>
      </c>
      <c r="E17" s="179"/>
      <c r="F17" s="179"/>
      <c r="G17" s="180">
        <f t="shared" si="1"/>
        <v>0</v>
      </c>
      <c r="H17" s="810" t="s">
        <v>98</v>
      </c>
      <c r="I17" s="179"/>
      <c r="J17" s="253"/>
      <c r="K17" s="254">
        <f t="shared" si="0"/>
        <v>0</v>
      </c>
      <c r="L17" s="812">
        <f>SUM(K17:K18)</f>
        <v>0</v>
      </c>
      <c r="N17" s="135">
        <f>E17</f>
        <v>0</v>
      </c>
      <c r="P17" s="135">
        <f>F17</f>
        <v>0</v>
      </c>
      <c r="R17" s="135">
        <f>I17</f>
        <v>0</v>
      </c>
      <c r="T17" s="135">
        <f>J17</f>
        <v>0</v>
      </c>
    </row>
    <row r="18" spans="1:21" s="135" customFormat="1" ht="13.5" customHeight="1" thickBot="1" x14ac:dyDescent="0.25">
      <c r="A18" s="815"/>
      <c r="B18" s="787"/>
      <c r="C18" s="139" t="s">
        <v>291</v>
      </c>
      <c r="D18" s="140" t="s">
        <v>99</v>
      </c>
      <c r="E18" s="181"/>
      <c r="F18" s="181"/>
      <c r="G18" s="182">
        <f t="shared" si="1"/>
        <v>0</v>
      </c>
      <c r="H18" s="818"/>
      <c r="I18" s="181"/>
      <c r="J18" s="257"/>
      <c r="K18" s="258">
        <f t="shared" si="0"/>
        <v>0</v>
      </c>
      <c r="L18" s="819"/>
      <c r="O18" s="135">
        <f>E18</f>
        <v>0</v>
      </c>
      <c r="Q18" s="135">
        <f>F18</f>
        <v>0</v>
      </c>
      <c r="S18" s="135">
        <f>I18</f>
        <v>0</v>
      </c>
      <c r="U18" s="135">
        <f>J18</f>
        <v>0</v>
      </c>
    </row>
    <row r="19" spans="1:21" s="135" customFormat="1" ht="13.5" customHeight="1" thickTop="1" x14ac:dyDescent="0.2">
      <c r="A19" s="814">
        <f>+A17+1</f>
        <v>6</v>
      </c>
      <c r="B19" s="816" t="s">
        <v>366</v>
      </c>
      <c r="C19" s="137" t="s">
        <v>95</v>
      </c>
      <c r="D19" s="138" t="s">
        <v>97</v>
      </c>
      <c r="E19" s="179"/>
      <c r="F19" s="179"/>
      <c r="G19" s="180">
        <f t="shared" si="1"/>
        <v>0</v>
      </c>
      <c r="H19" s="810" t="s">
        <v>98</v>
      </c>
      <c r="I19" s="179"/>
      <c r="J19" s="253"/>
      <c r="K19" s="254">
        <f t="shared" si="0"/>
        <v>0</v>
      </c>
      <c r="L19" s="812">
        <f>SUM(K19:K20)</f>
        <v>0</v>
      </c>
      <c r="N19" s="135">
        <f>E19</f>
        <v>0</v>
      </c>
      <c r="P19" s="135">
        <f>F19</f>
        <v>0</v>
      </c>
      <c r="R19" s="135">
        <f>I19</f>
        <v>0</v>
      </c>
      <c r="T19" s="135">
        <f>J19</f>
        <v>0</v>
      </c>
    </row>
    <row r="20" spans="1:21" s="135" customFormat="1" ht="13.5" customHeight="1" thickBot="1" x14ac:dyDescent="0.25">
      <c r="A20" s="815"/>
      <c r="B20" s="817"/>
      <c r="C20" s="139" t="s">
        <v>291</v>
      </c>
      <c r="D20" s="140" t="s">
        <v>99</v>
      </c>
      <c r="E20" s="181"/>
      <c r="F20" s="181"/>
      <c r="G20" s="182">
        <f t="shared" si="1"/>
        <v>0</v>
      </c>
      <c r="H20" s="818"/>
      <c r="I20" s="181"/>
      <c r="J20" s="257"/>
      <c r="K20" s="258">
        <f t="shared" si="0"/>
        <v>0</v>
      </c>
      <c r="L20" s="819"/>
      <c r="O20" s="135">
        <f>E20</f>
        <v>0</v>
      </c>
      <c r="Q20" s="135">
        <f>F20</f>
        <v>0</v>
      </c>
      <c r="S20" s="135">
        <f>I20</f>
        <v>0</v>
      </c>
      <c r="U20" s="135">
        <f>J20</f>
        <v>0</v>
      </c>
    </row>
    <row r="21" spans="1:21" s="135" customFormat="1" ht="13.5" customHeight="1" thickTop="1" x14ac:dyDescent="0.2">
      <c r="A21" s="814">
        <f>+A19+1</f>
        <v>7</v>
      </c>
      <c r="B21" s="816" t="s">
        <v>367</v>
      </c>
      <c r="C21" s="137" t="s">
        <v>95</v>
      </c>
      <c r="D21" s="138" t="s">
        <v>97</v>
      </c>
      <c r="E21" s="179"/>
      <c r="F21" s="179"/>
      <c r="G21" s="180">
        <f t="shared" si="1"/>
        <v>0</v>
      </c>
      <c r="H21" s="810" t="s">
        <v>98</v>
      </c>
      <c r="I21" s="179"/>
      <c r="J21" s="253"/>
      <c r="K21" s="254">
        <f t="shared" si="0"/>
        <v>0</v>
      </c>
      <c r="L21" s="812">
        <f>SUM(K21:K22)</f>
        <v>0</v>
      </c>
      <c r="N21" s="135">
        <f>E21</f>
        <v>0</v>
      </c>
      <c r="P21" s="135">
        <f>F21</f>
        <v>0</v>
      </c>
      <c r="R21" s="135">
        <f>I21</f>
        <v>0</v>
      </c>
      <c r="T21" s="135">
        <f>J21</f>
        <v>0</v>
      </c>
    </row>
    <row r="22" spans="1:21" s="135" customFormat="1" ht="13.5" customHeight="1" thickBot="1" x14ac:dyDescent="0.25">
      <c r="A22" s="815"/>
      <c r="B22" s="817"/>
      <c r="C22" s="139" t="s">
        <v>291</v>
      </c>
      <c r="D22" s="140" t="s">
        <v>99</v>
      </c>
      <c r="E22" s="181"/>
      <c r="F22" s="181"/>
      <c r="G22" s="182">
        <f t="shared" si="1"/>
        <v>0</v>
      </c>
      <c r="H22" s="818"/>
      <c r="I22" s="181"/>
      <c r="J22" s="257"/>
      <c r="K22" s="258">
        <f t="shared" si="0"/>
        <v>0</v>
      </c>
      <c r="L22" s="819"/>
      <c r="O22" s="135">
        <f>E22</f>
        <v>0</v>
      </c>
      <c r="Q22" s="135">
        <f>F22</f>
        <v>0</v>
      </c>
      <c r="S22" s="135">
        <f>I22</f>
        <v>0</v>
      </c>
      <c r="U22" s="135">
        <f>J22</f>
        <v>0</v>
      </c>
    </row>
    <row r="23" spans="1:21" s="135" customFormat="1" ht="13.5" customHeight="1" thickTop="1" x14ac:dyDescent="0.2">
      <c r="A23" s="814">
        <f>+A21+1</f>
        <v>8</v>
      </c>
      <c r="B23" s="816" t="s">
        <v>368</v>
      </c>
      <c r="C23" s="137" t="s">
        <v>95</v>
      </c>
      <c r="D23" s="138" t="s">
        <v>97</v>
      </c>
      <c r="E23" s="179"/>
      <c r="F23" s="179"/>
      <c r="G23" s="180">
        <f t="shared" si="1"/>
        <v>0</v>
      </c>
      <c r="H23" s="810" t="s">
        <v>98</v>
      </c>
      <c r="I23" s="179"/>
      <c r="J23" s="253"/>
      <c r="K23" s="254">
        <f t="shared" si="0"/>
        <v>0</v>
      </c>
      <c r="L23" s="812">
        <f>SUM(K23:K24)</f>
        <v>0</v>
      </c>
      <c r="N23" s="135">
        <f>E23</f>
        <v>0</v>
      </c>
      <c r="P23" s="135">
        <f>F23</f>
        <v>0</v>
      </c>
      <c r="R23" s="135">
        <f>I23</f>
        <v>0</v>
      </c>
      <c r="T23" s="135">
        <f>J23</f>
        <v>0</v>
      </c>
    </row>
    <row r="24" spans="1:21" s="135" customFormat="1" ht="13.5" customHeight="1" thickBot="1" x14ac:dyDescent="0.25">
      <c r="A24" s="815"/>
      <c r="B24" s="817"/>
      <c r="C24" s="139" t="s">
        <v>292</v>
      </c>
      <c r="D24" s="140" t="s">
        <v>99</v>
      </c>
      <c r="E24" s="181"/>
      <c r="F24" s="181"/>
      <c r="G24" s="182">
        <f t="shared" si="1"/>
        <v>0</v>
      </c>
      <c r="H24" s="818"/>
      <c r="I24" s="181"/>
      <c r="J24" s="257"/>
      <c r="K24" s="258">
        <f t="shared" si="0"/>
        <v>0</v>
      </c>
      <c r="L24" s="819"/>
      <c r="O24" s="135">
        <f>E24</f>
        <v>0</v>
      </c>
      <c r="Q24" s="135">
        <f>F24</f>
        <v>0</v>
      </c>
      <c r="S24" s="135">
        <f>I24</f>
        <v>0</v>
      </c>
      <c r="U24" s="135">
        <f>J24</f>
        <v>0</v>
      </c>
    </row>
    <row r="25" spans="1:21" s="135" customFormat="1" ht="13.5" customHeight="1" thickTop="1" x14ac:dyDescent="0.2">
      <c r="A25" s="814">
        <f>+A23+1</f>
        <v>9</v>
      </c>
      <c r="B25" s="816" t="s">
        <v>369</v>
      </c>
      <c r="C25" s="137" t="s">
        <v>95</v>
      </c>
      <c r="D25" s="138" t="s">
        <v>97</v>
      </c>
      <c r="E25" s="179"/>
      <c r="F25" s="179"/>
      <c r="G25" s="180">
        <f t="shared" si="1"/>
        <v>0</v>
      </c>
      <c r="H25" s="810" t="s">
        <v>98</v>
      </c>
      <c r="I25" s="179"/>
      <c r="J25" s="253"/>
      <c r="K25" s="254">
        <f t="shared" si="0"/>
        <v>0</v>
      </c>
      <c r="L25" s="812">
        <f>SUM(K25:K26)</f>
        <v>0</v>
      </c>
      <c r="N25" s="135">
        <f>E25</f>
        <v>0</v>
      </c>
      <c r="P25" s="135">
        <f>F25</f>
        <v>0</v>
      </c>
      <c r="R25" s="135">
        <f>I25</f>
        <v>0</v>
      </c>
      <c r="T25" s="135">
        <f>J25</f>
        <v>0</v>
      </c>
    </row>
    <row r="26" spans="1:21" s="135" customFormat="1" ht="13.5" customHeight="1" thickBot="1" x14ac:dyDescent="0.25">
      <c r="A26" s="815"/>
      <c r="B26" s="817"/>
      <c r="C26" s="139" t="s">
        <v>291</v>
      </c>
      <c r="D26" s="140" t="s">
        <v>99</v>
      </c>
      <c r="E26" s="181"/>
      <c r="F26" s="181"/>
      <c r="G26" s="182">
        <f t="shared" si="1"/>
        <v>0</v>
      </c>
      <c r="H26" s="818"/>
      <c r="I26" s="181"/>
      <c r="J26" s="257"/>
      <c r="K26" s="258">
        <f t="shared" si="0"/>
        <v>0</v>
      </c>
      <c r="L26" s="819"/>
      <c r="O26" s="135">
        <f>E26</f>
        <v>0</v>
      </c>
      <c r="Q26" s="135">
        <f>F26</f>
        <v>0</v>
      </c>
      <c r="S26" s="135">
        <f>I26</f>
        <v>0</v>
      </c>
      <c r="U26" s="135">
        <f>J26</f>
        <v>0</v>
      </c>
    </row>
    <row r="27" spans="1:21" s="135" customFormat="1" ht="13.5" customHeight="1" thickTop="1" x14ac:dyDescent="0.2">
      <c r="A27" s="814">
        <f>+A25+1</f>
        <v>10</v>
      </c>
      <c r="B27" s="816" t="s">
        <v>370</v>
      </c>
      <c r="C27" s="137" t="s">
        <v>95</v>
      </c>
      <c r="D27" s="138" t="s">
        <v>97</v>
      </c>
      <c r="E27" s="179"/>
      <c r="F27" s="179"/>
      <c r="G27" s="180">
        <f t="shared" si="1"/>
        <v>0</v>
      </c>
      <c r="H27" s="810" t="s">
        <v>98</v>
      </c>
      <c r="I27" s="179"/>
      <c r="J27" s="253"/>
      <c r="K27" s="254">
        <f t="shared" si="0"/>
        <v>0</v>
      </c>
      <c r="L27" s="812">
        <f>SUM(K27:K28)</f>
        <v>0</v>
      </c>
      <c r="N27" s="135">
        <f>E27</f>
        <v>0</v>
      </c>
      <c r="P27" s="135">
        <f>F27</f>
        <v>0</v>
      </c>
      <c r="R27" s="135">
        <f>I27</f>
        <v>0</v>
      </c>
      <c r="T27" s="135">
        <f>J27</f>
        <v>0</v>
      </c>
    </row>
    <row r="28" spans="1:21" s="135" customFormat="1" ht="13.5" customHeight="1" thickBot="1" x14ac:dyDescent="0.25">
      <c r="A28" s="815"/>
      <c r="B28" s="817"/>
      <c r="C28" s="139" t="s">
        <v>291</v>
      </c>
      <c r="D28" s="140" t="s">
        <v>99</v>
      </c>
      <c r="E28" s="181"/>
      <c r="F28" s="181"/>
      <c r="G28" s="182">
        <f t="shared" si="1"/>
        <v>0</v>
      </c>
      <c r="H28" s="818"/>
      <c r="I28" s="181"/>
      <c r="J28" s="257"/>
      <c r="K28" s="258">
        <f t="shared" si="0"/>
        <v>0</v>
      </c>
      <c r="L28" s="819"/>
      <c r="O28" s="135">
        <f>E28</f>
        <v>0</v>
      </c>
      <c r="Q28" s="135">
        <f>F28</f>
        <v>0</v>
      </c>
      <c r="S28" s="135">
        <f>I28</f>
        <v>0</v>
      </c>
      <c r="U28" s="135">
        <f>J28</f>
        <v>0</v>
      </c>
    </row>
    <row r="29" spans="1:21" s="135" customFormat="1" ht="13.5" customHeight="1" thickTop="1" x14ac:dyDescent="0.2">
      <c r="A29" s="814">
        <f>+A27+1</f>
        <v>11</v>
      </c>
      <c r="B29" s="816" t="s">
        <v>371</v>
      </c>
      <c r="C29" s="137" t="s">
        <v>95</v>
      </c>
      <c r="D29" s="138" t="s">
        <v>97</v>
      </c>
      <c r="E29" s="179"/>
      <c r="F29" s="179"/>
      <c r="G29" s="180">
        <f t="shared" si="1"/>
        <v>0</v>
      </c>
      <c r="H29" s="810" t="s">
        <v>98</v>
      </c>
      <c r="I29" s="179"/>
      <c r="J29" s="253"/>
      <c r="K29" s="254">
        <f t="shared" si="0"/>
        <v>0</v>
      </c>
      <c r="L29" s="812">
        <f>SUM(K29:K30)</f>
        <v>0</v>
      </c>
      <c r="N29" s="135">
        <f>E29</f>
        <v>0</v>
      </c>
      <c r="P29" s="135">
        <f>F29</f>
        <v>0</v>
      </c>
      <c r="R29" s="135">
        <f>I29</f>
        <v>0</v>
      </c>
      <c r="T29" s="135">
        <f>J29</f>
        <v>0</v>
      </c>
    </row>
    <row r="30" spans="1:21" s="135" customFormat="1" ht="13.5" customHeight="1" thickBot="1" x14ac:dyDescent="0.25">
      <c r="A30" s="815"/>
      <c r="B30" s="817"/>
      <c r="C30" s="139" t="s">
        <v>291</v>
      </c>
      <c r="D30" s="140" t="s">
        <v>99</v>
      </c>
      <c r="E30" s="181"/>
      <c r="F30" s="181"/>
      <c r="G30" s="182">
        <f t="shared" si="1"/>
        <v>0</v>
      </c>
      <c r="H30" s="818"/>
      <c r="I30" s="181"/>
      <c r="J30" s="257"/>
      <c r="K30" s="258">
        <f t="shared" si="0"/>
        <v>0</v>
      </c>
      <c r="L30" s="819"/>
      <c r="O30" s="135">
        <f>E30</f>
        <v>0</v>
      </c>
      <c r="Q30" s="135">
        <f>F30</f>
        <v>0</v>
      </c>
      <c r="S30" s="135">
        <f>I30</f>
        <v>0</v>
      </c>
      <c r="U30" s="135">
        <f>J30</f>
        <v>0</v>
      </c>
    </row>
    <row r="31" spans="1:21" s="135" customFormat="1" ht="13.5" customHeight="1" thickTop="1" x14ac:dyDescent="0.2">
      <c r="A31" s="814">
        <f>+A29+1</f>
        <v>12</v>
      </c>
      <c r="B31" s="787" t="s">
        <v>372</v>
      </c>
      <c r="C31" s="137" t="s">
        <v>95</v>
      </c>
      <c r="D31" s="138" t="s">
        <v>97</v>
      </c>
      <c r="E31" s="179"/>
      <c r="F31" s="179"/>
      <c r="G31" s="180">
        <f t="shared" si="1"/>
        <v>0</v>
      </c>
      <c r="H31" s="810" t="s">
        <v>98</v>
      </c>
      <c r="I31" s="179"/>
      <c r="J31" s="253"/>
      <c r="K31" s="254">
        <f t="shared" si="0"/>
        <v>0</v>
      </c>
      <c r="L31" s="812">
        <f>SUM(K31:K32)</f>
        <v>0</v>
      </c>
      <c r="N31" s="135">
        <f>E31</f>
        <v>0</v>
      </c>
      <c r="P31" s="135">
        <f>F31</f>
        <v>0</v>
      </c>
      <c r="R31" s="135">
        <f>I31</f>
        <v>0</v>
      </c>
      <c r="T31" s="135">
        <f>J31</f>
        <v>0</v>
      </c>
    </row>
    <row r="32" spans="1:21" s="135" customFormat="1" ht="13.5" customHeight="1" thickBot="1" x14ac:dyDescent="0.25">
      <c r="A32" s="815"/>
      <c r="B32" s="787"/>
      <c r="C32" s="139" t="s">
        <v>291</v>
      </c>
      <c r="D32" s="140" t="s">
        <v>99</v>
      </c>
      <c r="E32" s="181"/>
      <c r="F32" s="181"/>
      <c r="G32" s="182">
        <f t="shared" si="1"/>
        <v>0</v>
      </c>
      <c r="H32" s="818"/>
      <c r="I32" s="181"/>
      <c r="J32" s="257"/>
      <c r="K32" s="258">
        <f t="shared" si="0"/>
        <v>0</v>
      </c>
      <c r="L32" s="819"/>
      <c r="O32" s="135">
        <f>E32</f>
        <v>0</v>
      </c>
      <c r="Q32" s="135">
        <f>F32</f>
        <v>0</v>
      </c>
      <c r="S32" s="135">
        <f>I32</f>
        <v>0</v>
      </c>
      <c r="U32" s="135">
        <f>J32</f>
        <v>0</v>
      </c>
    </row>
    <row r="33" spans="1:21" s="135" customFormat="1" ht="13.5" customHeight="1" thickTop="1" x14ac:dyDescent="0.2">
      <c r="A33" s="814">
        <f>+A31+1</f>
        <v>13</v>
      </c>
      <c r="B33" s="816" t="s">
        <v>373</v>
      </c>
      <c r="C33" s="137" t="s">
        <v>95</v>
      </c>
      <c r="D33" s="138" t="s">
        <v>97</v>
      </c>
      <c r="E33" s="179"/>
      <c r="F33" s="179"/>
      <c r="G33" s="180">
        <f t="shared" si="1"/>
        <v>0</v>
      </c>
      <c r="H33" s="810" t="s">
        <v>98</v>
      </c>
      <c r="I33" s="179"/>
      <c r="J33" s="253"/>
      <c r="K33" s="254">
        <f t="shared" si="0"/>
        <v>0</v>
      </c>
      <c r="L33" s="812">
        <f>SUM(K33:K34)</f>
        <v>0</v>
      </c>
      <c r="N33" s="135">
        <f>E33</f>
        <v>0</v>
      </c>
      <c r="P33" s="135">
        <f>F33</f>
        <v>0</v>
      </c>
      <c r="R33" s="135">
        <f>I33</f>
        <v>0</v>
      </c>
      <c r="T33" s="135">
        <f>J33</f>
        <v>0</v>
      </c>
    </row>
    <row r="34" spans="1:21" s="135" customFormat="1" ht="13.5" customHeight="1" thickBot="1" x14ac:dyDescent="0.25">
      <c r="A34" s="815"/>
      <c r="B34" s="817"/>
      <c r="C34" s="139" t="s">
        <v>291</v>
      </c>
      <c r="D34" s="140" t="s">
        <v>99</v>
      </c>
      <c r="E34" s="181"/>
      <c r="F34" s="181"/>
      <c r="G34" s="182">
        <f t="shared" si="1"/>
        <v>0</v>
      </c>
      <c r="H34" s="818"/>
      <c r="I34" s="181"/>
      <c r="J34" s="257"/>
      <c r="K34" s="258">
        <f t="shared" si="0"/>
        <v>0</v>
      </c>
      <c r="L34" s="819"/>
      <c r="O34" s="135">
        <f>E34</f>
        <v>0</v>
      </c>
      <c r="Q34" s="135">
        <f>F34</f>
        <v>0</v>
      </c>
      <c r="S34" s="135">
        <f>I34</f>
        <v>0</v>
      </c>
      <c r="U34" s="135">
        <f>J34</f>
        <v>0</v>
      </c>
    </row>
    <row r="35" spans="1:21" s="135" customFormat="1" ht="13.5" customHeight="1" thickTop="1" x14ac:dyDescent="0.2">
      <c r="A35" s="814">
        <f>+A33+1</f>
        <v>14</v>
      </c>
      <c r="B35" s="816" t="s">
        <v>374</v>
      </c>
      <c r="C35" s="137" t="s">
        <v>95</v>
      </c>
      <c r="D35" s="138" t="s">
        <v>97</v>
      </c>
      <c r="E35" s="179"/>
      <c r="F35" s="179"/>
      <c r="G35" s="180">
        <f t="shared" si="1"/>
        <v>0</v>
      </c>
      <c r="H35" s="810" t="s">
        <v>98</v>
      </c>
      <c r="I35" s="179"/>
      <c r="J35" s="253"/>
      <c r="K35" s="254">
        <f t="shared" si="0"/>
        <v>0</v>
      </c>
      <c r="L35" s="812">
        <f>SUM(K35:K36)</f>
        <v>0</v>
      </c>
      <c r="N35" s="135">
        <f>E35</f>
        <v>0</v>
      </c>
      <c r="P35" s="135">
        <f>F35</f>
        <v>0</v>
      </c>
      <c r="R35" s="135">
        <f>I35</f>
        <v>0</v>
      </c>
      <c r="T35" s="135">
        <f>J35</f>
        <v>0</v>
      </c>
    </row>
    <row r="36" spans="1:21" s="135" customFormat="1" ht="13.5" customHeight="1" thickBot="1" x14ac:dyDescent="0.25">
      <c r="A36" s="815"/>
      <c r="B36" s="817"/>
      <c r="C36" s="139" t="s">
        <v>291</v>
      </c>
      <c r="D36" s="140" t="s">
        <v>99</v>
      </c>
      <c r="E36" s="181"/>
      <c r="F36" s="181"/>
      <c r="G36" s="182">
        <f t="shared" si="1"/>
        <v>0</v>
      </c>
      <c r="H36" s="818"/>
      <c r="I36" s="181"/>
      <c r="J36" s="257"/>
      <c r="K36" s="258">
        <f t="shared" si="0"/>
        <v>0</v>
      </c>
      <c r="L36" s="819"/>
      <c r="O36" s="135">
        <f>E36</f>
        <v>0</v>
      </c>
      <c r="Q36" s="135">
        <f>F36</f>
        <v>0</v>
      </c>
      <c r="S36" s="135">
        <f>I36</f>
        <v>0</v>
      </c>
      <c r="U36" s="135">
        <f>J36</f>
        <v>0</v>
      </c>
    </row>
    <row r="37" spans="1:21" s="135" customFormat="1" ht="13.5" customHeight="1" thickTop="1" x14ac:dyDescent="0.2">
      <c r="A37" s="814">
        <f>+A35+1</f>
        <v>15</v>
      </c>
      <c r="B37" s="787" t="s">
        <v>375</v>
      </c>
      <c r="C37" s="137" t="s">
        <v>95</v>
      </c>
      <c r="D37" s="138" t="s">
        <v>97</v>
      </c>
      <c r="E37" s="179"/>
      <c r="F37" s="179"/>
      <c r="G37" s="180">
        <f t="shared" si="1"/>
        <v>0</v>
      </c>
      <c r="H37" s="810" t="s">
        <v>98</v>
      </c>
      <c r="I37" s="179"/>
      <c r="J37" s="253"/>
      <c r="K37" s="254">
        <f t="shared" si="0"/>
        <v>0</v>
      </c>
      <c r="L37" s="812">
        <f>SUM(K37:K38)</f>
        <v>0</v>
      </c>
      <c r="N37" s="135">
        <f>E37</f>
        <v>0</v>
      </c>
      <c r="P37" s="135">
        <f>F37</f>
        <v>0</v>
      </c>
      <c r="R37" s="135">
        <f>I37</f>
        <v>0</v>
      </c>
      <c r="T37" s="135">
        <f>J37</f>
        <v>0</v>
      </c>
    </row>
    <row r="38" spans="1:21" s="135" customFormat="1" ht="13.5" customHeight="1" thickBot="1" x14ac:dyDescent="0.25">
      <c r="A38" s="815"/>
      <c r="B38" s="787"/>
      <c r="C38" s="139" t="s">
        <v>291</v>
      </c>
      <c r="D38" s="140" t="s">
        <v>99</v>
      </c>
      <c r="E38" s="181"/>
      <c r="F38" s="181"/>
      <c r="G38" s="182">
        <f t="shared" si="1"/>
        <v>0</v>
      </c>
      <c r="H38" s="818"/>
      <c r="I38" s="181"/>
      <c r="J38" s="257"/>
      <c r="K38" s="258">
        <f t="shared" si="0"/>
        <v>0</v>
      </c>
      <c r="L38" s="819"/>
      <c r="O38" s="135">
        <f>E38</f>
        <v>0</v>
      </c>
      <c r="Q38" s="135">
        <f>F38</f>
        <v>0</v>
      </c>
      <c r="S38" s="135">
        <f>I38</f>
        <v>0</v>
      </c>
      <c r="U38" s="135">
        <f>J38</f>
        <v>0</v>
      </c>
    </row>
    <row r="39" spans="1:21" s="135" customFormat="1" ht="13.5" customHeight="1" thickTop="1" x14ac:dyDescent="0.2">
      <c r="A39" s="814">
        <f>+A37+1</f>
        <v>16</v>
      </c>
      <c r="B39" s="816" t="s">
        <v>376</v>
      </c>
      <c r="C39" s="137" t="s">
        <v>95</v>
      </c>
      <c r="D39" s="138" t="s">
        <v>97</v>
      </c>
      <c r="E39" s="179"/>
      <c r="F39" s="179"/>
      <c r="G39" s="180">
        <f t="shared" si="1"/>
        <v>0</v>
      </c>
      <c r="H39" s="810" t="s">
        <v>98</v>
      </c>
      <c r="I39" s="179"/>
      <c r="J39" s="253"/>
      <c r="K39" s="254">
        <f t="shared" si="0"/>
        <v>0</v>
      </c>
      <c r="L39" s="812">
        <f>SUM(K39:K40)</f>
        <v>0</v>
      </c>
      <c r="N39" s="135">
        <f>E39</f>
        <v>0</v>
      </c>
      <c r="P39" s="135">
        <f>F39</f>
        <v>0</v>
      </c>
      <c r="R39" s="135">
        <f>I39</f>
        <v>0</v>
      </c>
      <c r="T39" s="135">
        <f>J39</f>
        <v>0</v>
      </c>
    </row>
    <row r="40" spans="1:21" s="135" customFormat="1" ht="13.5" customHeight="1" thickBot="1" x14ac:dyDescent="0.25">
      <c r="A40" s="815"/>
      <c r="B40" s="817"/>
      <c r="C40" s="139" t="s">
        <v>291</v>
      </c>
      <c r="D40" s="140" t="s">
        <v>99</v>
      </c>
      <c r="E40" s="181"/>
      <c r="F40" s="181"/>
      <c r="G40" s="182">
        <f t="shared" si="1"/>
        <v>0</v>
      </c>
      <c r="H40" s="818"/>
      <c r="I40" s="181"/>
      <c r="J40" s="257"/>
      <c r="K40" s="258">
        <f t="shared" si="0"/>
        <v>0</v>
      </c>
      <c r="L40" s="819"/>
      <c r="O40" s="135">
        <f>E40</f>
        <v>0</v>
      </c>
      <c r="Q40" s="135">
        <f>F40</f>
        <v>0</v>
      </c>
      <c r="S40" s="135">
        <f>I40</f>
        <v>0</v>
      </c>
      <c r="U40" s="135">
        <f>J40</f>
        <v>0</v>
      </c>
    </row>
    <row r="41" spans="1:21" s="135" customFormat="1" ht="13.5" customHeight="1" thickTop="1" x14ac:dyDescent="0.2">
      <c r="A41" s="814">
        <f>+A39+1</f>
        <v>17</v>
      </c>
      <c r="B41" s="816" t="s">
        <v>377</v>
      </c>
      <c r="C41" s="137" t="s">
        <v>95</v>
      </c>
      <c r="D41" s="138" t="s">
        <v>97</v>
      </c>
      <c r="E41" s="179"/>
      <c r="F41" s="179"/>
      <c r="G41" s="180">
        <f t="shared" si="1"/>
        <v>0</v>
      </c>
      <c r="H41" s="810" t="s">
        <v>98</v>
      </c>
      <c r="I41" s="179"/>
      <c r="J41" s="253"/>
      <c r="K41" s="254">
        <f t="shared" si="0"/>
        <v>0</v>
      </c>
      <c r="L41" s="812">
        <f>SUM(K41:K42)</f>
        <v>0</v>
      </c>
      <c r="N41" s="135">
        <f>E41</f>
        <v>0</v>
      </c>
      <c r="P41" s="135">
        <f>F41</f>
        <v>0</v>
      </c>
      <c r="R41" s="135">
        <f>I41</f>
        <v>0</v>
      </c>
      <c r="T41" s="135">
        <f>J41</f>
        <v>0</v>
      </c>
    </row>
    <row r="42" spans="1:21" s="135" customFormat="1" ht="13.5" customHeight="1" thickBot="1" x14ac:dyDescent="0.25">
      <c r="A42" s="815"/>
      <c r="B42" s="753"/>
      <c r="C42" s="139" t="s">
        <v>291</v>
      </c>
      <c r="D42" s="140" t="s">
        <v>99</v>
      </c>
      <c r="E42" s="181"/>
      <c r="F42" s="181"/>
      <c r="G42" s="182">
        <f t="shared" si="1"/>
        <v>0</v>
      </c>
      <c r="H42" s="818"/>
      <c r="I42" s="181"/>
      <c r="J42" s="257"/>
      <c r="K42" s="258">
        <f t="shared" si="0"/>
        <v>0</v>
      </c>
      <c r="L42" s="819"/>
      <c r="O42" s="135">
        <f>E42</f>
        <v>0</v>
      </c>
      <c r="Q42" s="135">
        <f>F42</f>
        <v>0</v>
      </c>
      <c r="S42" s="135">
        <f>I42</f>
        <v>0</v>
      </c>
      <c r="U42" s="135">
        <f>J42</f>
        <v>0</v>
      </c>
    </row>
    <row r="43" spans="1:21" s="135" customFormat="1" ht="13.5" customHeight="1" thickTop="1" x14ac:dyDescent="0.2">
      <c r="A43" s="814">
        <f>+A41+1</f>
        <v>18</v>
      </c>
      <c r="B43" s="752" t="s">
        <v>378</v>
      </c>
      <c r="C43" s="137" t="s">
        <v>95</v>
      </c>
      <c r="D43" s="138" t="s">
        <v>97</v>
      </c>
      <c r="E43" s="179"/>
      <c r="F43" s="179"/>
      <c r="G43" s="180">
        <f t="shared" si="1"/>
        <v>0</v>
      </c>
      <c r="H43" s="810" t="s">
        <v>98</v>
      </c>
      <c r="I43" s="179"/>
      <c r="J43" s="253"/>
      <c r="K43" s="254">
        <f t="shared" si="0"/>
        <v>0</v>
      </c>
      <c r="L43" s="812">
        <f>SUM(K43:K44)</f>
        <v>0</v>
      </c>
      <c r="N43" s="135">
        <f>E43</f>
        <v>0</v>
      </c>
      <c r="P43" s="135">
        <f>F43</f>
        <v>0</v>
      </c>
      <c r="R43" s="135">
        <f>I43</f>
        <v>0</v>
      </c>
      <c r="T43" s="135">
        <f>J43</f>
        <v>0</v>
      </c>
    </row>
    <row r="44" spans="1:21" s="135" customFormat="1" ht="13.5" customHeight="1" thickBot="1" x14ac:dyDescent="0.25">
      <c r="A44" s="815"/>
      <c r="B44" s="787"/>
      <c r="C44" s="139" t="s">
        <v>291</v>
      </c>
      <c r="D44" s="140" t="s">
        <v>99</v>
      </c>
      <c r="E44" s="181"/>
      <c r="F44" s="181"/>
      <c r="G44" s="182">
        <f t="shared" si="1"/>
        <v>0</v>
      </c>
      <c r="H44" s="818"/>
      <c r="I44" s="181"/>
      <c r="J44" s="257"/>
      <c r="K44" s="258">
        <f t="shared" si="0"/>
        <v>0</v>
      </c>
      <c r="L44" s="819"/>
      <c r="O44" s="135">
        <f>E44</f>
        <v>0</v>
      </c>
      <c r="Q44" s="135">
        <f>F44</f>
        <v>0</v>
      </c>
      <c r="S44" s="135">
        <f>I44</f>
        <v>0</v>
      </c>
      <c r="U44" s="135">
        <f>J44</f>
        <v>0</v>
      </c>
    </row>
    <row r="45" spans="1:21" s="135" customFormat="1" ht="13.5" customHeight="1" thickTop="1" x14ac:dyDescent="0.2">
      <c r="A45" s="814">
        <f>+A43+1</f>
        <v>19</v>
      </c>
      <c r="B45" s="816" t="s">
        <v>379</v>
      </c>
      <c r="C45" s="137" t="s">
        <v>95</v>
      </c>
      <c r="D45" s="138" t="s">
        <v>97</v>
      </c>
      <c r="E45" s="179"/>
      <c r="F45" s="179"/>
      <c r="G45" s="180">
        <f t="shared" si="1"/>
        <v>0</v>
      </c>
      <c r="H45" s="810" t="s">
        <v>98</v>
      </c>
      <c r="I45" s="179"/>
      <c r="J45" s="253"/>
      <c r="K45" s="254">
        <f t="shared" si="0"/>
        <v>0</v>
      </c>
      <c r="L45" s="812">
        <f>SUM(K45:K46)</f>
        <v>0</v>
      </c>
      <c r="N45" s="135">
        <f>E45</f>
        <v>0</v>
      </c>
      <c r="P45" s="135">
        <f>F45</f>
        <v>0</v>
      </c>
      <c r="R45" s="135">
        <f>I45</f>
        <v>0</v>
      </c>
      <c r="T45" s="135">
        <f>J45</f>
        <v>0</v>
      </c>
    </row>
    <row r="46" spans="1:21" s="135" customFormat="1" ht="13.5" customHeight="1" thickBot="1" x14ac:dyDescent="0.25">
      <c r="A46" s="815"/>
      <c r="B46" s="817"/>
      <c r="C46" s="139" t="s">
        <v>291</v>
      </c>
      <c r="D46" s="140" t="s">
        <v>99</v>
      </c>
      <c r="E46" s="181"/>
      <c r="F46" s="181"/>
      <c r="G46" s="182">
        <f t="shared" si="1"/>
        <v>0</v>
      </c>
      <c r="H46" s="818"/>
      <c r="I46" s="181"/>
      <c r="J46" s="257"/>
      <c r="K46" s="258">
        <f t="shared" si="0"/>
        <v>0</v>
      </c>
      <c r="L46" s="819"/>
      <c r="O46" s="135">
        <f>E46</f>
        <v>0</v>
      </c>
      <c r="Q46" s="135">
        <f>F46</f>
        <v>0</v>
      </c>
      <c r="S46" s="135">
        <f>I46</f>
        <v>0</v>
      </c>
      <c r="U46" s="135">
        <f>J46</f>
        <v>0</v>
      </c>
    </row>
    <row r="47" spans="1:21" s="135" customFormat="1" ht="13.5" customHeight="1" thickTop="1" x14ac:dyDescent="0.2">
      <c r="A47" s="814">
        <f>+A45+1</f>
        <v>20</v>
      </c>
      <c r="B47" s="816" t="s">
        <v>380</v>
      </c>
      <c r="C47" s="137" t="s">
        <v>95</v>
      </c>
      <c r="D47" s="138" t="s">
        <v>97</v>
      </c>
      <c r="E47" s="179"/>
      <c r="F47" s="179"/>
      <c r="G47" s="180">
        <f t="shared" si="1"/>
        <v>0</v>
      </c>
      <c r="H47" s="810" t="s">
        <v>98</v>
      </c>
      <c r="I47" s="179"/>
      <c r="J47" s="253"/>
      <c r="K47" s="254">
        <f t="shared" si="0"/>
        <v>0</v>
      </c>
      <c r="L47" s="812">
        <f>SUM(K47:K48)</f>
        <v>0</v>
      </c>
      <c r="N47" s="135">
        <f>E47</f>
        <v>0</v>
      </c>
      <c r="P47" s="135">
        <f>F47</f>
        <v>0</v>
      </c>
      <c r="R47" s="135">
        <f>I47</f>
        <v>0</v>
      </c>
      <c r="T47" s="135">
        <f>J47</f>
        <v>0</v>
      </c>
    </row>
    <row r="48" spans="1:21" s="135" customFormat="1" ht="13.5" customHeight="1" thickBot="1" x14ac:dyDescent="0.25">
      <c r="A48" s="815"/>
      <c r="B48" s="817"/>
      <c r="C48" s="139" t="s">
        <v>291</v>
      </c>
      <c r="D48" s="140" t="s">
        <v>99</v>
      </c>
      <c r="E48" s="181"/>
      <c r="F48" s="181"/>
      <c r="G48" s="182">
        <f t="shared" si="1"/>
        <v>0</v>
      </c>
      <c r="H48" s="818"/>
      <c r="I48" s="181"/>
      <c r="J48" s="257"/>
      <c r="K48" s="258">
        <f t="shared" si="0"/>
        <v>0</v>
      </c>
      <c r="L48" s="819"/>
      <c r="O48" s="135">
        <f>E48</f>
        <v>0</v>
      </c>
      <c r="Q48" s="135">
        <f>F48</f>
        <v>0</v>
      </c>
      <c r="S48" s="135">
        <f>I48</f>
        <v>0</v>
      </c>
      <c r="U48" s="135">
        <f>J48</f>
        <v>0</v>
      </c>
    </row>
    <row r="49" spans="1:12" s="135" customFormat="1" ht="13.5" customHeight="1" thickTop="1" x14ac:dyDescent="0.2">
      <c r="A49" s="814">
        <f>+A47+1</f>
        <v>21</v>
      </c>
      <c r="B49" s="816" t="s">
        <v>381</v>
      </c>
      <c r="C49" s="137" t="s">
        <v>95</v>
      </c>
      <c r="D49" s="138" t="s">
        <v>97</v>
      </c>
      <c r="E49" s="179"/>
      <c r="F49" s="179"/>
      <c r="G49" s="180">
        <f t="shared" ref="G49:G56" si="2">+E49+F49*12</f>
        <v>0</v>
      </c>
      <c r="H49" s="810" t="s">
        <v>98</v>
      </c>
      <c r="I49" s="179"/>
      <c r="J49" s="253"/>
      <c r="K49" s="254">
        <f t="shared" ref="K49:K56" si="3">+I49+J49*12</f>
        <v>0</v>
      </c>
      <c r="L49" s="812">
        <f>SUM(K49:K50)</f>
        <v>0</v>
      </c>
    </row>
    <row r="50" spans="1:12" s="135" customFormat="1" ht="13.5" customHeight="1" thickBot="1" x14ac:dyDescent="0.25">
      <c r="A50" s="815"/>
      <c r="B50" s="817"/>
      <c r="C50" s="139" t="s">
        <v>96</v>
      </c>
      <c r="D50" s="140" t="s">
        <v>99</v>
      </c>
      <c r="E50" s="181"/>
      <c r="F50" s="181"/>
      <c r="G50" s="182">
        <f t="shared" si="2"/>
        <v>0</v>
      </c>
      <c r="H50" s="818"/>
      <c r="I50" s="181"/>
      <c r="J50" s="257"/>
      <c r="K50" s="258">
        <f t="shared" si="3"/>
        <v>0</v>
      </c>
      <c r="L50" s="819"/>
    </row>
    <row r="51" spans="1:12" s="135" customFormat="1" ht="13.5" customHeight="1" thickTop="1" x14ac:dyDescent="0.2">
      <c r="A51" s="814">
        <f>+A49+1</f>
        <v>22</v>
      </c>
      <c r="B51" s="816" t="s">
        <v>382</v>
      </c>
      <c r="C51" s="137" t="s">
        <v>95</v>
      </c>
      <c r="D51" s="138" t="s">
        <v>97</v>
      </c>
      <c r="E51" s="179"/>
      <c r="F51" s="179"/>
      <c r="G51" s="180">
        <f t="shared" ref="G51:G54" si="4">+E51+F51*12</f>
        <v>0</v>
      </c>
      <c r="H51" s="810" t="s">
        <v>98</v>
      </c>
      <c r="I51" s="179"/>
      <c r="J51" s="253"/>
      <c r="K51" s="254">
        <f t="shared" ref="K51:K54" si="5">+I51+J51*12</f>
        <v>0</v>
      </c>
      <c r="L51" s="812">
        <f>SUM(K51:K52)</f>
        <v>0</v>
      </c>
    </row>
    <row r="52" spans="1:12" s="135" customFormat="1" ht="13.5" customHeight="1" thickBot="1" x14ac:dyDescent="0.25">
      <c r="A52" s="815"/>
      <c r="B52" s="817"/>
      <c r="C52" s="139" t="s">
        <v>96</v>
      </c>
      <c r="D52" s="140" t="s">
        <v>99</v>
      </c>
      <c r="E52" s="181"/>
      <c r="F52" s="181"/>
      <c r="G52" s="182">
        <f t="shared" si="4"/>
        <v>0</v>
      </c>
      <c r="H52" s="818"/>
      <c r="I52" s="181"/>
      <c r="J52" s="257"/>
      <c r="K52" s="258">
        <f t="shared" si="5"/>
        <v>0</v>
      </c>
      <c r="L52" s="819"/>
    </row>
    <row r="53" spans="1:12" s="135" customFormat="1" ht="13.5" customHeight="1" thickTop="1" x14ac:dyDescent="0.2">
      <c r="A53" s="814">
        <f>+A51+1</f>
        <v>23</v>
      </c>
      <c r="B53" s="816" t="s">
        <v>383</v>
      </c>
      <c r="C53" s="137" t="s">
        <v>95</v>
      </c>
      <c r="D53" s="138" t="s">
        <v>97</v>
      </c>
      <c r="E53" s="179"/>
      <c r="F53" s="179"/>
      <c r="G53" s="180">
        <f t="shared" si="4"/>
        <v>0</v>
      </c>
      <c r="H53" s="810" t="s">
        <v>98</v>
      </c>
      <c r="I53" s="179"/>
      <c r="J53" s="253"/>
      <c r="K53" s="254">
        <f t="shared" si="5"/>
        <v>0</v>
      </c>
      <c r="L53" s="812">
        <f>SUM(K53:K54)</f>
        <v>0</v>
      </c>
    </row>
    <row r="54" spans="1:12" s="135" customFormat="1" ht="13.5" customHeight="1" thickBot="1" x14ac:dyDescent="0.25">
      <c r="A54" s="815"/>
      <c r="B54" s="817"/>
      <c r="C54" s="139" t="s">
        <v>96</v>
      </c>
      <c r="D54" s="140" t="s">
        <v>99</v>
      </c>
      <c r="E54" s="181"/>
      <c r="F54" s="181"/>
      <c r="G54" s="182">
        <f t="shared" si="4"/>
        <v>0</v>
      </c>
      <c r="H54" s="818"/>
      <c r="I54" s="181"/>
      <c r="J54" s="257"/>
      <c r="K54" s="258">
        <f t="shared" si="5"/>
        <v>0</v>
      </c>
      <c r="L54" s="819"/>
    </row>
    <row r="55" spans="1:12" s="135" customFormat="1" ht="13.5" customHeight="1" thickTop="1" x14ac:dyDescent="0.2">
      <c r="A55" s="814">
        <f>+A53+1</f>
        <v>24</v>
      </c>
      <c r="B55" s="787" t="s">
        <v>384</v>
      </c>
      <c r="C55" s="137" t="s">
        <v>95</v>
      </c>
      <c r="D55" s="138" t="s">
        <v>97</v>
      </c>
      <c r="E55" s="179"/>
      <c r="F55" s="179"/>
      <c r="G55" s="180">
        <f t="shared" si="2"/>
        <v>0</v>
      </c>
      <c r="H55" s="810" t="s">
        <v>98</v>
      </c>
      <c r="I55" s="179"/>
      <c r="J55" s="253"/>
      <c r="K55" s="254">
        <f t="shared" si="3"/>
        <v>0</v>
      </c>
      <c r="L55" s="812">
        <f>SUM(K55:K56)</f>
        <v>0</v>
      </c>
    </row>
    <row r="56" spans="1:12" s="135" customFormat="1" ht="13.5" customHeight="1" thickBot="1" x14ac:dyDescent="0.25">
      <c r="A56" s="815"/>
      <c r="B56" s="787"/>
      <c r="C56" s="139" t="s">
        <v>96</v>
      </c>
      <c r="D56" s="140" t="s">
        <v>99</v>
      </c>
      <c r="E56" s="181"/>
      <c r="F56" s="181"/>
      <c r="G56" s="182">
        <f t="shared" si="2"/>
        <v>0</v>
      </c>
      <c r="H56" s="818"/>
      <c r="I56" s="181"/>
      <c r="J56" s="257"/>
      <c r="K56" s="258">
        <f t="shared" si="3"/>
        <v>0</v>
      </c>
      <c r="L56" s="819"/>
    </row>
    <row r="57" spans="1:12" s="135" customFormat="1" ht="13.5" customHeight="1" thickTop="1" x14ac:dyDescent="0.2">
      <c r="A57" s="814">
        <f>+A55+1</f>
        <v>25</v>
      </c>
      <c r="B57" s="816" t="s">
        <v>385</v>
      </c>
      <c r="C57" s="137" t="s">
        <v>95</v>
      </c>
      <c r="D57" s="138" t="s">
        <v>97</v>
      </c>
      <c r="E57" s="179"/>
      <c r="F57" s="179"/>
      <c r="G57" s="180">
        <f t="shared" ref="G57:G58" si="6">+E57+F57*12</f>
        <v>0</v>
      </c>
      <c r="H57" s="810" t="s">
        <v>98</v>
      </c>
      <c r="I57" s="179"/>
      <c r="J57" s="253"/>
      <c r="K57" s="254">
        <f t="shared" ref="K57:K58" si="7">+I57+J57*12</f>
        <v>0</v>
      </c>
      <c r="L57" s="812">
        <f>SUM(K57:K58)</f>
        <v>0</v>
      </c>
    </row>
    <row r="58" spans="1:12" s="135" customFormat="1" ht="13.5" customHeight="1" thickBot="1" x14ac:dyDescent="0.25">
      <c r="A58" s="815"/>
      <c r="B58" s="817"/>
      <c r="C58" s="139" t="s">
        <v>96</v>
      </c>
      <c r="D58" s="140" t="s">
        <v>99</v>
      </c>
      <c r="E58" s="181"/>
      <c r="F58" s="181"/>
      <c r="G58" s="182">
        <f t="shared" si="6"/>
        <v>0</v>
      </c>
      <c r="H58" s="818"/>
      <c r="I58" s="181"/>
      <c r="J58" s="257"/>
      <c r="K58" s="258">
        <f t="shared" si="7"/>
        <v>0</v>
      </c>
      <c r="L58" s="819"/>
    </row>
    <row r="59" spans="1:12" s="135" customFormat="1" ht="13.5" customHeight="1" thickTop="1" x14ac:dyDescent="0.2">
      <c r="A59" s="803" t="s">
        <v>401</v>
      </c>
      <c r="B59" s="804"/>
      <c r="C59" s="804"/>
      <c r="D59" s="804"/>
      <c r="E59" s="804"/>
      <c r="F59" s="804"/>
      <c r="G59" s="804"/>
      <c r="H59" s="804"/>
      <c r="I59" s="804"/>
      <c r="J59" s="804"/>
      <c r="K59" s="804"/>
      <c r="L59" s="805"/>
    </row>
    <row r="60" spans="1:12" s="135" customFormat="1" ht="13.5" customHeight="1" thickBot="1" x14ac:dyDescent="0.25">
      <c r="A60" s="806"/>
      <c r="B60" s="807"/>
      <c r="C60" s="807"/>
      <c r="D60" s="807"/>
      <c r="E60" s="807"/>
      <c r="F60" s="807"/>
      <c r="G60" s="807"/>
      <c r="H60" s="807"/>
      <c r="I60" s="807"/>
      <c r="J60" s="807"/>
      <c r="K60" s="807"/>
      <c r="L60" s="808"/>
    </row>
    <row r="61" spans="1:12" s="135" customFormat="1" ht="13.5" customHeight="1" thickTop="1" thickBot="1" x14ac:dyDescent="0.25">
      <c r="A61" s="809">
        <v>1</v>
      </c>
      <c r="B61" s="787" t="s">
        <v>386</v>
      </c>
      <c r="C61" s="137" t="s">
        <v>95</v>
      </c>
      <c r="D61" s="138" t="s">
        <v>97</v>
      </c>
      <c r="E61" s="179"/>
      <c r="F61" s="179"/>
      <c r="G61" s="180">
        <f>+E61+F61*12</f>
        <v>0</v>
      </c>
      <c r="H61" s="810" t="s">
        <v>98</v>
      </c>
      <c r="I61" s="179"/>
      <c r="J61" s="253"/>
      <c r="K61" s="254">
        <f>+I61+J61*12</f>
        <v>0</v>
      </c>
      <c r="L61" s="812">
        <f>SUM(K61:K62)</f>
        <v>0</v>
      </c>
    </row>
    <row r="62" spans="1:12" s="135" customFormat="1" ht="13.5" customHeight="1" thickTop="1" thickBot="1" x14ac:dyDescent="0.25">
      <c r="A62" s="809"/>
      <c r="B62" s="787"/>
      <c r="C62" s="141" t="s">
        <v>96</v>
      </c>
      <c r="D62" s="142" t="s">
        <v>99</v>
      </c>
      <c r="E62" s="183"/>
      <c r="F62" s="183"/>
      <c r="G62" s="190">
        <f>+E62+F62*12</f>
        <v>0</v>
      </c>
      <c r="H62" s="811"/>
      <c r="I62" s="183"/>
      <c r="J62" s="255"/>
      <c r="K62" s="256">
        <f t="shared" ref="K62:K72" si="8">+I62+J62*12</f>
        <v>0</v>
      </c>
      <c r="L62" s="813"/>
    </row>
    <row r="63" spans="1:12" s="135" customFormat="1" ht="13.5" customHeight="1" thickTop="1" x14ac:dyDescent="0.2">
      <c r="A63" s="814">
        <f>+A61+1</f>
        <v>2</v>
      </c>
      <c r="B63" s="816" t="s">
        <v>387</v>
      </c>
      <c r="C63" s="137" t="s">
        <v>95</v>
      </c>
      <c r="D63" s="138" t="s">
        <v>97</v>
      </c>
      <c r="E63" s="179"/>
      <c r="F63" s="179"/>
      <c r="G63" s="180">
        <f t="shared" ref="G63:G72" si="9">+E63+F63*12</f>
        <v>0</v>
      </c>
      <c r="H63" s="810" t="s">
        <v>98</v>
      </c>
      <c r="I63" s="179"/>
      <c r="J63" s="253"/>
      <c r="K63" s="254">
        <f t="shared" si="8"/>
        <v>0</v>
      </c>
      <c r="L63" s="812">
        <f>SUM(K63:K64)</f>
        <v>0</v>
      </c>
    </row>
    <row r="64" spans="1:12" s="135" customFormat="1" ht="13.5" customHeight="1" thickBot="1" x14ac:dyDescent="0.25">
      <c r="A64" s="815"/>
      <c r="B64" s="817"/>
      <c r="C64" s="139" t="s">
        <v>96</v>
      </c>
      <c r="D64" s="140" t="s">
        <v>99</v>
      </c>
      <c r="E64" s="181"/>
      <c r="F64" s="181"/>
      <c r="G64" s="182">
        <f t="shared" si="9"/>
        <v>0</v>
      </c>
      <c r="H64" s="818"/>
      <c r="I64" s="181"/>
      <c r="J64" s="257"/>
      <c r="K64" s="258">
        <f t="shared" si="8"/>
        <v>0</v>
      </c>
      <c r="L64" s="819"/>
    </row>
    <row r="65" spans="1:12" s="135" customFormat="1" ht="13.5" customHeight="1" thickTop="1" x14ac:dyDescent="0.2">
      <c r="A65" s="814">
        <f>+A63+1</f>
        <v>3</v>
      </c>
      <c r="B65" s="816" t="s">
        <v>388</v>
      </c>
      <c r="C65" s="137" t="s">
        <v>95</v>
      </c>
      <c r="D65" s="138" t="s">
        <v>97</v>
      </c>
      <c r="E65" s="179"/>
      <c r="F65" s="179"/>
      <c r="G65" s="180">
        <f t="shared" si="9"/>
        <v>0</v>
      </c>
      <c r="H65" s="810" t="s">
        <v>98</v>
      </c>
      <c r="I65" s="179"/>
      <c r="J65" s="253"/>
      <c r="K65" s="254">
        <f t="shared" si="8"/>
        <v>0</v>
      </c>
      <c r="L65" s="812">
        <f>SUM(K65:K66)</f>
        <v>0</v>
      </c>
    </row>
    <row r="66" spans="1:12" s="135" customFormat="1" ht="13.5" customHeight="1" thickBot="1" x14ac:dyDescent="0.25">
      <c r="A66" s="815"/>
      <c r="B66" s="817"/>
      <c r="C66" s="139" t="s">
        <v>96</v>
      </c>
      <c r="D66" s="140" t="s">
        <v>99</v>
      </c>
      <c r="E66" s="181"/>
      <c r="F66" s="181"/>
      <c r="G66" s="182">
        <f t="shared" si="9"/>
        <v>0</v>
      </c>
      <c r="H66" s="818"/>
      <c r="I66" s="181"/>
      <c r="J66" s="257"/>
      <c r="K66" s="258">
        <f t="shared" si="8"/>
        <v>0</v>
      </c>
      <c r="L66" s="819"/>
    </row>
    <row r="67" spans="1:12" s="135" customFormat="1" ht="13.5" customHeight="1" thickTop="1" x14ac:dyDescent="0.2">
      <c r="A67" s="814">
        <f>+A65+1</f>
        <v>4</v>
      </c>
      <c r="B67" s="787" t="s">
        <v>389</v>
      </c>
      <c r="C67" s="137" t="s">
        <v>95</v>
      </c>
      <c r="D67" s="138" t="s">
        <v>97</v>
      </c>
      <c r="E67" s="179"/>
      <c r="F67" s="179"/>
      <c r="G67" s="180">
        <f t="shared" si="9"/>
        <v>0</v>
      </c>
      <c r="H67" s="810" t="s">
        <v>98</v>
      </c>
      <c r="I67" s="179"/>
      <c r="J67" s="253"/>
      <c r="K67" s="254">
        <f t="shared" si="8"/>
        <v>0</v>
      </c>
      <c r="L67" s="812">
        <f>SUM(K67:K68)</f>
        <v>0</v>
      </c>
    </row>
    <row r="68" spans="1:12" s="135" customFormat="1" ht="13.5" customHeight="1" thickBot="1" x14ac:dyDescent="0.25">
      <c r="A68" s="815"/>
      <c r="B68" s="787"/>
      <c r="C68" s="139" t="s">
        <v>96</v>
      </c>
      <c r="D68" s="140" t="s">
        <v>99</v>
      </c>
      <c r="E68" s="181"/>
      <c r="F68" s="181"/>
      <c r="G68" s="182">
        <f t="shared" si="9"/>
        <v>0</v>
      </c>
      <c r="H68" s="818"/>
      <c r="I68" s="181"/>
      <c r="J68" s="257"/>
      <c r="K68" s="258">
        <f t="shared" si="8"/>
        <v>0</v>
      </c>
      <c r="L68" s="819"/>
    </row>
    <row r="69" spans="1:12" s="135" customFormat="1" ht="13.5" customHeight="1" thickTop="1" x14ac:dyDescent="0.2">
      <c r="A69" s="814">
        <f>+A67+1</f>
        <v>5</v>
      </c>
      <c r="B69" s="816" t="s">
        <v>390</v>
      </c>
      <c r="C69" s="137" t="s">
        <v>95</v>
      </c>
      <c r="D69" s="138" t="s">
        <v>97</v>
      </c>
      <c r="E69" s="179"/>
      <c r="F69" s="179"/>
      <c r="G69" s="180">
        <f t="shared" si="9"/>
        <v>0</v>
      </c>
      <c r="H69" s="810" t="s">
        <v>98</v>
      </c>
      <c r="I69" s="179"/>
      <c r="J69" s="253"/>
      <c r="K69" s="254">
        <f t="shared" si="8"/>
        <v>0</v>
      </c>
      <c r="L69" s="812">
        <f>SUM(K69:K70)</f>
        <v>0</v>
      </c>
    </row>
    <row r="70" spans="1:12" s="135" customFormat="1" ht="13.5" customHeight="1" thickBot="1" x14ac:dyDescent="0.25">
      <c r="A70" s="815"/>
      <c r="B70" s="817"/>
      <c r="C70" s="139" t="s">
        <v>96</v>
      </c>
      <c r="D70" s="140" t="s">
        <v>99</v>
      </c>
      <c r="E70" s="181"/>
      <c r="F70" s="181"/>
      <c r="G70" s="182">
        <f t="shared" si="9"/>
        <v>0</v>
      </c>
      <c r="H70" s="818"/>
      <c r="I70" s="181"/>
      <c r="J70" s="257"/>
      <c r="K70" s="258">
        <f t="shared" si="8"/>
        <v>0</v>
      </c>
      <c r="L70" s="819"/>
    </row>
    <row r="71" spans="1:12" s="135" customFormat="1" ht="13.5" customHeight="1" thickTop="1" x14ac:dyDescent="0.2">
      <c r="A71" s="814">
        <f>+A69+1</f>
        <v>6</v>
      </c>
      <c r="B71" s="816" t="s">
        <v>391</v>
      </c>
      <c r="C71" s="137" t="s">
        <v>95</v>
      </c>
      <c r="D71" s="138" t="s">
        <v>97</v>
      </c>
      <c r="E71" s="179"/>
      <c r="F71" s="179"/>
      <c r="G71" s="180">
        <f t="shared" si="9"/>
        <v>0</v>
      </c>
      <c r="H71" s="810" t="s">
        <v>98</v>
      </c>
      <c r="I71" s="179"/>
      <c r="J71" s="253"/>
      <c r="K71" s="254">
        <f t="shared" si="8"/>
        <v>0</v>
      </c>
      <c r="L71" s="812">
        <f>SUM(K71:K72)</f>
        <v>0</v>
      </c>
    </row>
    <row r="72" spans="1:12" s="135" customFormat="1" ht="13.5" customHeight="1" thickBot="1" x14ac:dyDescent="0.25">
      <c r="A72" s="815"/>
      <c r="B72" s="817"/>
      <c r="C72" s="139" t="s">
        <v>96</v>
      </c>
      <c r="D72" s="140" t="s">
        <v>99</v>
      </c>
      <c r="E72" s="181"/>
      <c r="F72" s="181"/>
      <c r="G72" s="182">
        <f t="shared" si="9"/>
        <v>0</v>
      </c>
      <c r="H72" s="818"/>
      <c r="I72" s="181"/>
      <c r="J72" s="257"/>
      <c r="K72" s="258">
        <f t="shared" si="8"/>
        <v>0</v>
      </c>
      <c r="L72" s="819"/>
    </row>
    <row r="73" spans="1:12" s="135" customFormat="1" ht="13.5" customHeight="1" thickTop="1" x14ac:dyDescent="0.2">
      <c r="A73" s="814">
        <f>+A71+1</f>
        <v>7</v>
      </c>
      <c r="B73" s="816" t="s">
        <v>392</v>
      </c>
      <c r="C73" s="137" t="s">
        <v>95</v>
      </c>
      <c r="D73" s="138" t="s">
        <v>97</v>
      </c>
      <c r="E73" s="179"/>
      <c r="F73" s="179"/>
      <c r="G73" s="180">
        <f t="shared" ref="G73:G78" si="10">+E73+F73*12</f>
        <v>0</v>
      </c>
      <c r="H73" s="810" t="s">
        <v>98</v>
      </c>
      <c r="I73" s="179"/>
      <c r="J73" s="253"/>
      <c r="K73" s="254">
        <f t="shared" ref="K73:K78" si="11">+I73+J73*12</f>
        <v>0</v>
      </c>
      <c r="L73" s="812">
        <f>SUM(K73:K74)</f>
        <v>0</v>
      </c>
    </row>
    <row r="74" spans="1:12" s="135" customFormat="1" ht="13.5" customHeight="1" thickBot="1" x14ac:dyDescent="0.25">
      <c r="A74" s="815"/>
      <c r="B74" s="817"/>
      <c r="C74" s="139" t="s">
        <v>96</v>
      </c>
      <c r="D74" s="140" t="s">
        <v>99</v>
      </c>
      <c r="E74" s="181"/>
      <c r="F74" s="181"/>
      <c r="G74" s="182">
        <f t="shared" si="10"/>
        <v>0</v>
      </c>
      <c r="H74" s="818"/>
      <c r="I74" s="181"/>
      <c r="J74" s="257"/>
      <c r="K74" s="258">
        <f t="shared" si="11"/>
        <v>0</v>
      </c>
      <c r="L74" s="819"/>
    </row>
    <row r="75" spans="1:12" s="135" customFormat="1" ht="13.5" customHeight="1" thickTop="1" x14ac:dyDescent="0.2">
      <c r="A75" s="814">
        <f>+A73+1</f>
        <v>8</v>
      </c>
      <c r="B75" s="816" t="s">
        <v>393</v>
      </c>
      <c r="C75" s="137" t="s">
        <v>95</v>
      </c>
      <c r="D75" s="138" t="s">
        <v>97</v>
      </c>
      <c r="E75" s="179"/>
      <c r="F75" s="179"/>
      <c r="G75" s="180">
        <f t="shared" si="10"/>
        <v>0</v>
      </c>
      <c r="H75" s="810" t="s">
        <v>98</v>
      </c>
      <c r="I75" s="179"/>
      <c r="J75" s="253"/>
      <c r="K75" s="254">
        <f t="shared" si="11"/>
        <v>0</v>
      </c>
      <c r="L75" s="812">
        <f>SUM(K75:K76)</f>
        <v>0</v>
      </c>
    </row>
    <row r="76" spans="1:12" s="135" customFormat="1" ht="13.5" customHeight="1" thickBot="1" x14ac:dyDescent="0.25">
      <c r="A76" s="815"/>
      <c r="B76" s="817"/>
      <c r="C76" s="139" t="s">
        <v>96</v>
      </c>
      <c r="D76" s="140" t="s">
        <v>99</v>
      </c>
      <c r="E76" s="181"/>
      <c r="F76" s="181"/>
      <c r="G76" s="182">
        <f t="shared" si="10"/>
        <v>0</v>
      </c>
      <c r="H76" s="818"/>
      <c r="I76" s="181"/>
      <c r="J76" s="257"/>
      <c r="K76" s="258">
        <f t="shared" si="11"/>
        <v>0</v>
      </c>
      <c r="L76" s="819"/>
    </row>
    <row r="77" spans="1:12" s="135" customFormat="1" ht="13.5" customHeight="1" thickTop="1" x14ac:dyDescent="0.2">
      <c r="A77" s="814">
        <f>+A75+1</f>
        <v>9</v>
      </c>
      <c r="B77" s="816" t="s">
        <v>394</v>
      </c>
      <c r="C77" s="137" t="s">
        <v>95</v>
      </c>
      <c r="D77" s="138" t="s">
        <v>97</v>
      </c>
      <c r="E77" s="179"/>
      <c r="F77" s="179"/>
      <c r="G77" s="180">
        <f t="shared" si="10"/>
        <v>0</v>
      </c>
      <c r="H77" s="810" t="s">
        <v>98</v>
      </c>
      <c r="I77" s="179"/>
      <c r="J77" s="253"/>
      <c r="K77" s="254">
        <f t="shared" si="11"/>
        <v>0</v>
      </c>
      <c r="L77" s="812">
        <f>SUM(K77:K78)</f>
        <v>0</v>
      </c>
    </row>
    <row r="78" spans="1:12" s="135" customFormat="1" ht="13.5" customHeight="1" thickBot="1" x14ac:dyDescent="0.25">
      <c r="A78" s="815"/>
      <c r="B78" s="817"/>
      <c r="C78" s="139" t="s">
        <v>96</v>
      </c>
      <c r="D78" s="140" t="s">
        <v>99</v>
      </c>
      <c r="E78" s="181"/>
      <c r="F78" s="181"/>
      <c r="G78" s="182">
        <f t="shared" si="10"/>
        <v>0</v>
      </c>
      <c r="H78" s="818"/>
      <c r="I78" s="181"/>
      <c r="J78" s="257"/>
      <c r="K78" s="258">
        <f t="shared" si="11"/>
        <v>0</v>
      </c>
      <c r="L78" s="819"/>
    </row>
    <row r="79" spans="1:12" s="135" customFormat="1" ht="13.5" customHeight="1" thickTop="1" x14ac:dyDescent="0.2">
      <c r="A79" s="814">
        <f>+A77+1</f>
        <v>10</v>
      </c>
      <c r="B79" s="787" t="s">
        <v>395</v>
      </c>
      <c r="C79" s="137" t="s">
        <v>95</v>
      </c>
      <c r="D79" s="138" t="s">
        <v>97</v>
      </c>
      <c r="E79" s="179"/>
      <c r="F79" s="179"/>
      <c r="G79" s="180">
        <f t="shared" ref="G79:G80" si="12">+E79+F79*12</f>
        <v>0</v>
      </c>
      <c r="H79" s="810" t="s">
        <v>98</v>
      </c>
      <c r="I79" s="179"/>
      <c r="J79" s="253"/>
      <c r="K79" s="254">
        <f t="shared" ref="K79:K80" si="13">+I79+J79*12</f>
        <v>0</v>
      </c>
      <c r="L79" s="812">
        <f>SUM(K79:K80)</f>
        <v>0</v>
      </c>
    </row>
    <row r="80" spans="1:12" s="135" customFormat="1" ht="13.5" customHeight="1" thickBot="1" x14ac:dyDescent="0.25">
      <c r="A80" s="815"/>
      <c r="B80" s="787"/>
      <c r="C80" s="139" t="s">
        <v>96</v>
      </c>
      <c r="D80" s="140" t="s">
        <v>99</v>
      </c>
      <c r="E80" s="181"/>
      <c r="F80" s="181"/>
      <c r="G80" s="182">
        <f t="shared" si="12"/>
        <v>0</v>
      </c>
      <c r="H80" s="818"/>
      <c r="I80" s="181"/>
      <c r="J80" s="257"/>
      <c r="K80" s="258">
        <f t="shared" si="13"/>
        <v>0</v>
      </c>
      <c r="L80" s="819"/>
    </row>
    <row r="81" spans="1:16130" s="135" customFormat="1" ht="13.5" customHeight="1" thickTop="1" x14ac:dyDescent="0.2">
      <c r="A81" s="803" t="s">
        <v>402</v>
      </c>
      <c r="B81" s="804"/>
      <c r="C81" s="804"/>
      <c r="D81" s="804"/>
      <c r="E81" s="804"/>
      <c r="F81" s="804"/>
      <c r="G81" s="804"/>
      <c r="H81" s="804"/>
      <c r="I81" s="804"/>
      <c r="J81" s="804"/>
      <c r="K81" s="804"/>
      <c r="L81" s="805"/>
    </row>
    <row r="82" spans="1:16130" s="135" customFormat="1" ht="13.5" customHeight="1" thickBot="1" x14ac:dyDescent="0.25">
      <c r="A82" s="806"/>
      <c r="B82" s="807"/>
      <c r="C82" s="807"/>
      <c r="D82" s="807"/>
      <c r="E82" s="807"/>
      <c r="F82" s="807"/>
      <c r="G82" s="807"/>
      <c r="H82" s="807"/>
      <c r="I82" s="807"/>
      <c r="J82" s="807"/>
      <c r="K82" s="807"/>
      <c r="L82" s="808"/>
    </row>
    <row r="83" spans="1:16130" s="135" customFormat="1" ht="13.5" customHeight="1" thickTop="1" thickBot="1" x14ac:dyDescent="0.25">
      <c r="A83" s="809">
        <v>1</v>
      </c>
      <c r="B83" s="816" t="s">
        <v>396</v>
      </c>
      <c r="C83" s="137" t="s">
        <v>95</v>
      </c>
      <c r="D83" s="138" t="s">
        <v>97</v>
      </c>
      <c r="E83" s="179"/>
      <c r="F83" s="179"/>
      <c r="G83" s="180">
        <f>+E83+F83*12</f>
        <v>0</v>
      </c>
      <c r="H83" s="810" t="s">
        <v>98</v>
      </c>
      <c r="I83" s="179"/>
      <c r="J83" s="253"/>
      <c r="K83" s="254">
        <f>+I83+J83*12</f>
        <v>0</v>
      </c>
      <c r="L83" s="812">
        <f>SUM(K83:K84)</f>
        <v>0</v>
      </c>
    </row>
    <row r="84" spans="1:16130" s="135" customFormat="1" ht="13.5" customHeight="1" thickTop="1" thickBot="1" x14ac:dyDescent="0.25">
      <c r="A84" s="809"/>
      <c r="B84" s="817"/>
      <c r="C84" s="141" t="s">
        <v>96</v>
      </c>
      <c r="D84" s="142" t="s">
        <v>99</v>
      </c>
      <c r="E84" s="183"/>
      <c r="F84" s="183"/>
      <c r="G84" s="190">
        <f>+E84+F84*12</f>
        <v>0</v>
      </c>
      <c r="H84" s="811"/>
      <c r="I84" s="183"/>
      <c r="J84" s="255"/>
      <c r="K84" s="256">
        <f t="shared" ref="K84:K90" si="14">+I84+J84*12</f>
        <v>0</v>
      </c>
      <c r="L84" s="813"/>
    </row>
    <row r="85" spans="1:16130" s="135" customFormat="1" ht="13.5" customHeight="1" thickTop="1" x14ac:dyDescent="0.2">
      <c r="A85" s="814">
        <f>+A83+1</f>
        <v>2</v>
      </c>
      <c r="B85" s="816" t="s">
        <v>397</v>
      </c>
      <c r="C85" s="137" t="s">
        <v>95</v>
      </c>
      <c r="D85" s="138" t="s">
        <v>97</v>
      </c>
      <c r="E85" s="179"/>
      <c r="F85" s="179"/>
      <c r="G85" s="180">
        <f t="shared" ref="G85:G90" si="15">+E85+F85*12</f>
        <v>0</v>
      </c>
      <c r="H85" s="810" t="s">
        <v>98</v>
      </c>
      <c r="I85" s="179"/>
      <c r="J85" s="253"/>
      <c r="K85" s="254">
        <f t="shared" si="14"/>
        <v>0</v>
      </c>
      <c r="L85" s="812">
        <f>SUM(K85:K86)</f>
        <v>0</v>
      </c>
    </row>
    <row r="86" spans="1:16130" s="135" customFormat="1" ht="13.5" customHeight="1" thickBot="1" x14ac:dyDescent="0.25">
      <c r="A86" s="815"/>
      <c r="B86" s="817"/>
      <c r="C86" s="139" t="s">
        <v>96</v>
      </c>
      <c r="D86" s="140" t="s">
        <v>99</v>
      </c>
      <c r="E86" s="181"/>
      <c r="F86" s="181"/>
      <c r="G86" s="182">
        <f t="shared" si="15"/>
        <v>0</v>
      </c>
      <c r="H86" s="818"/>
      <c r="I86" s="181"/>
      <c r="J86" s="257"/>
      <c r="K86" s="258">
        <f t="shared" si="14"/>
        <v>0</v>
      </c>
      <c r="L86" s="819"/>
    </row>
    <row r="87" spans="1:16130" s="135" customFormat="1" ht="13.5" customHeight="1" thickTop="1" x14ac:dyDescent="0.2">
      <c r="A87" s="814">
        <f>+A85+1</f>
        <v>3</v>
      </c>
      <c r="B87" s="816" t="s">
        <v>398</v>
      </c>
      <c r="C87" s="137" t="s">
        <v>95</v>
      </c>
      <c r="D87" s="138" t="s">
        <v>97</v>
      </c>
      <c r="E87" s="179"/>
      <c r="F87" s="179"/>
      <c r="G87" s="180">
        <f t="shared" si="15"/>
        <v>0</v>
      </c>
      <c r="H87" s="810" t="s">
        <v>98</v>
      </c>
      <c r="I87" s="179"/>
      <c r="J87" s="253"/>
      <c r="K87" s="254">
        <f t="shared" si="14"/>
        <v>0</v>
      </c>
      <c r="L87" s="812">
        <f>SUM(K87:K88)</f>
        <v>0</v>
      </c>
      <c r="N87" s="135">
        <f>E87</f>
        <v>0</v>
      </c>
      <c r="P87" s="135">
        <f>F87</f>
        <v>0</v>
      </c>
      <c r="R87" s="135">
        <f>I87</f>
        <v>0</v>
      </c>
      <c r="T87" s="135">
        <f>J87</f>
        <v>0</v>
      </c>
    </row>
    <row r="88" spans="1:16130" s="135" customFormat="1" ht="13.5" customHeight="1" thickBot="1" x14ac:dyDescent="0.25">
      <c r="A88" s="815"/>
      <c r="B88" s="817"/>
      <c r="C88" s="139" t="s">
        <v>96</v>
      </c>
      <c r="D88" s="140" t="s">
        <v>99</v>
      </c>
      <c r="E88" s="181"/>
      <c r="F88" s="181"/>
      <c r="G88" s="182">
        <f t="shared" si="15"/>
        <v>0</v>
      </c>
      <c r="H88" s="818"/>
      <c r="I88" s="181"/>
      <c r="J88" s="257"/>
      <c r="K88" s="258">
        <f t="shared" si="14"/>
        <v>0</v>
      </c>
      <c r="L88" s="819"/>
      <c r="O88" s="135">
        <f>E88</f>
        <v>0</v>
      </c>
      <c r="Q88" s="135">
        <f>F88</f>
        <v>0</v>
      </c>
      <c r="S88" s="135">
        <f>I88</f>
        <v>0</v>
      </c>
      <c r="U88" s="135">
        <f>J88</f>
        <v>0</v>
      </c>
    </row>
    <row r="89" spans="1:16130" s="135" customFormat="1" ht="13.5" customHeight="1" thickTop="1" x14ac:dyDescent="0.2">
      <c r="A89" s="840">
        <f>+A87+1</f>
        <v>4</v>
      </c>
      <c r="B89" s="816" t="s">
        <v>399</v>
      </c>
      <c r="C89" s="137" t="s">
        <v>95</v>
      </c>
      <c r="D89" s="138" t="s">
        <v>97</v>
      </c>
      <c r="E89" s="179"/>
      <c r="F89" s="179"/>
      <c r="G89" s="180">
        <f t="shared" si="15"/>
        <v>0</v>
      </c>
      <c r="H89" s="810" t="s">
        <v>98</v>
      </c>
      <c r="I89" s="179"/>
      <c r="J89" s="253"/>
      <c r="K89" s="254">
        <f t="shared" si="14"/>
        <v>0</v>
      </c>
      <c r="L89" s="842">
        <f>SUM(K89:K90)</f>
        <v>0</v>
      </c>
      <c r="N89" s="135">
        <f>SUM(N9:N88)</f>
        <v>0</v>
      </c>
      <c r="P89" s="135">
        <f>SUM(P9:P88)</f>
        <v>0</v>
      </c>
      <c r="R89" s="135">
        <f>SUM(R9:R88)</f>
        <v>0</v>
      </c>
      <c r="T89" s="135">
        <f>SUM(T9:T88)</f>
        <v>0</v>
      </c>
    </row>
    <row r="90" spans="1:16130" s="135" customFormat="1" ht="13.5" customHeight="1" thickBot="1" x14ac:dyDescent="0.25">
      <c r="A90" s="841"/>
      <c r="B90" s="817"/>
      <c r="C90" s="141" t="s">
        <v>96</v>
      </c>
      <c r="D90" s="142" t="s">
        <v>99</v>
      </c>
      <c r="E90" s="183"/>
      <c r="F90" s="183"/>
      <c r="G90" s="190">
        <f t="shared" si="15"/>
        <v>0</v>
      </c>
      <c r="H90" s="811"/>
      <c r="I90" s="183"/>
      <c r="J90" s="255"/>
      <c r="K90" s="256">
        <f t="shared" si="14"/>
        <v>0</v>
      </c>
      <c r="L90" s="843"/>
      <c r="O90" s="135">
        <f>SUM(O10:O89)</f>
        <v>0</v>
      </c>
      <c r="Q90" s="135">
        <f>SUM(Q10:Q89)</f>
        <v>0</v>
      </c>
      <c r="S90" s="135">
        <f>SUM(S10:S89)</f>
        <v>0</v>
      </c>
      <c r="U90" s="135">
        <f>SUM(U10:U89)</f>
        <v>0</v>
      </c>
    </row>
    <row r="91" spans="1:16130" s="119" customFormat="1" ht="13.5" customHeight="1" thickTop="1" x14ac:dyDescent="0.2">
      <c r="A91" s="259" t="s">
        <v>353</v>
      </c>
      <c r="G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8"/>
      <c r="AL91" s="118"/>
      <c r="AM91" s="118"/>
      <c r="AN91" s="118"/>
      <c r="AO91" s="118"/>
      <c r="AP91" s="118"/>
      <c r="AQ91" s="118"/>
      <c r="AR91" s="118"/>
      <c r="AS91" s="118"/>
      <c r="AT91" s="118"/>
      <c r="AU91" s="118"/>
      <c r="AV91" s="118"/>
      <c r="AW91" s="118"/>
      <c r="AX91" s="118"/>
      <c r="AY91" s="118"/>
      <c r="AZ91" s="118"/>
      <c r="BA91" s="118"/>
      <c r="BB91" s="118"/>
      <c r="BC91" s="118"/>
      <c r="BD91" s="118"/>
      <c r="BE91" s="118"/>
      <c r="BF91" s="118"/>
      <c r="BG91" s="118"/>
      <c r="BH91" s="118"/>
      <c r="BI91" s="118"/>
      <c r="BJ91" s="118"/>
      <c r="BK91" s="118"/>
      <c r="BL91" s="118"/>
      <c r="BM91" s="118"/>
      <c r="BN91" s="118"/>
      <c r="BO91" s="118"/>
      <c r="BP91" s="118"/>
      <c r="BQ91" s="118"/>
      <c r="BR91" s="118"/>
      <c r="BS91" s="118"/>
      <c r="BT91" s="118"/>
      <c r="BU91" s="118"/>
      <c r="BV91" s="118"/>
      <c r="BW91" s="118"/>
      <c r="BX91" s="118"/>
      <c r="BY91" s="118"/>
      <c r="BZ91" s="118"/>
      <c r="CA91" s="118"/>
      <c r="CB91" s="118"/>
      <c r="CC91" s="118"/>
      <c r="CD91" s="118"/>
      <c r="CE91" s="118"/>
      <c r="CF91" s="118"/>
      <c r="CG91" s="118"/>
      <c r="CH91" s="118"/>
      <c r="CI91" s="118"/>
      <c r="CJ91" s="118"/>
      <c r="CK91" s="118"/>
      <c r="CL91" s="118"/>
      <c r="CM91" s="118"/>
      <c r="CN91" s="118"/>
      <c r="CO91" s="118"/>
      <c r="CP91" s="118"/>
      <c r="CQ91" s="118"/>
      <c r="CR91" s="118"/>
      <c r="CS91" s="118"/>
      <c r="CT91" s="118"/>
      <c r="CU91" s="118"/>
      <c r="CV91" s="118"/>
      <c r="CW91" s="118"/>
      <c r="CX91" s="118"/>
      <c r="CY91" s="118"/>
      <c r="CZ91" s="118"/>
      <c r="DA91" s="118"/>
      <c r="DB91" s="118"/>
      <c r="DC91" s="118"/>
      <c r="DD91" s="118"/>
      <c r="DE91" s="118"/>
      <c r="DF91" s="118"/>
      <c r="DG91" s="118"/>
      <c r="DH91" s="118"/>
      <c r="DI91" s="118"/>
      <c r="DJ91" s="118"/>
      <c r="DK91" s="118"/>
      <c r="DL91" s="118"/>
      <c r="DM91" s="118"/>
      <c r="DN91" s="118"/>
      <c r="DO91" s="118"/>
      <c r="DP91" s="118"/>
      <c r="DQ91" s="118"/>
      <c r="DR91" s="118"/>
      <c r="DS91" s="118"/>
      <c r="DT91" s="118"/>
      <c r="DU91" s="118"/>
      <c r="DV91" s="118"/>
      <c r="DW91" s="118"/>
      <c r="DX91" s="118"/>
      <c r="DY91" s="118"/>
      <c r="DZ91" s="118"/>
      <c r="EA91" s="118"/>
      <c r="EB91" s="118"/>
      <c r="EC91" s="118"/>
      <c r="ED91" s="118"/>
      <c r="EE91" s="118"/>
      <c r="EF91" s="118"/>
      <c r="EG91" s="118"/>
      <c r="EH91" s="118"/>
      <c r="EI91" s="118"/>
      <c r="EJ91" s="118"/>
      <c r="EK91" s="118"/>
      <c r="EL91" s="118"/>
      <c r="EM91" s="118"/>
      <c r="EN91" s="118"/>
      <c r="EO91" s="118"/>
      <c r="EP91" s="118"/>
      <c r="EQ91" s="118"/>
      <c r="ER91" s="118"/>
      <c r="ES91" s="118"/>
      <c r="ET91" s="118"/>
      <c r="EU91" s="118"/>
      <c r="EV91" s="118"/>
      <c r="EW91" s="118"/>
      <c r="EX91" s="118"/>
      <c r="EY91" s="118"/>
      <c r="EZ91" s="118"/>
      <c r="FA91" s="118"/>
      <c r="FB91" s="118"/>
      <c r="FC91" s="118"/>
      <c r="FD91" s="118"/>
      <c r="FE91" s="118"/>
      <c r="FF91" s="118"/>
      <c r="FG91" s="118"/>
      <c r="FH91" s="118"/>
      <c r="FI91" s="118"/>
      <c r="FJ91" s="118"/>
      <c r="FK91" s="118"/>
      <c r="FL91" s="118"/>
      <c r="FM91" s="118"/>
      <c r="FN91" s="118"/>
      <c r="FO91" s="118"/>
      <c r="FP91" s="118"/>
      <c r="FQ91" s="118"/>
      <c r="FR91" s="118"/>
      <c r="FS91" s="118"/>
      <c r="FT91" s="118"/>
      <c r="FU91" s="118"/>
      <c r="FV91" s="118"/>
      <c r="FW91" s="118"/>
      <c r="FX91" s="118"/>
      <c r="FY91" s="118"/>
      <c r="FZ91" s="118"/>
      <c r="GA91" s="118"/>
      <c r="GB91" s="118"/>
      <c r="GC91" s="118"/>
      <c r="GD91" s="118"/>
      <c r="GE91" s="118"/>
      <c r="GF91" s="118"/>
      <c r="GG91" s="118"/>
      <c r="GH91" s="118"/>
      <c r="GI91" s="118"/>
      <c r="GJ91" s="118"/>
      <c r="GK91" s="118"/>
      <c r="GL91" s="118"/>
      <c r="GM91" s="118"/>
      <c r="GN91" s="118"/>
      <c r="GO91" s="118"/>
      <c r="GP91" s="118"/>
      <c r="GQ91" s="118"/>
      <c r="GR91" s="118"/>
      <c r="GS91" s="118"/>
      <c r="GT91" s="118"/>
      <c r="GU91" s="118"/>
      <c r="GV91" s="118"/>
      <c r="GW91" s="118"/>
      <c r="GX91" s="118"/>
      <c r="GY91" s="118"/>
      <c r="GZ91" s="118"/>
      <c r="HA91" s="118"/>
      <c r="HB91" s="118"/>
      <c r="HC91" s="118"/>
      <c r="HD91" s="118"/>
      <c r="HE91" s="118"/>
      <c r="HF91" s="118"/>
      <c r="HG91" s="118"/>
      <c r="HH91" s="118"/>
      <c r="HI91" s="118"/>
      <c r="HJ91" s="118"/>
      <c r="HK91" s="118"/>
      <c r="HL91" s="118"/>
      <c r="HM91" s="118"/>
      <c r="HN91" s="118"/>
      <c r="HO91" s="118"/>
      <c r="HP91" s="118"/>
      <c r="HQ91" s="118"/>
      <c r="HR91" s="118"/>
      <c r="HS91" s="118"/>
      <c r="HT91" s="118"/>
      <c r="HU91" s="118"/>
      <c r="HV91" s="118"/>
      <c r="HW91" s="118"/>
      <c r="HX91" s="118"/>
      <c r="HY91" s="118"/>
      <c r="HZ91" s="118"/>
      <c r="IA91" s="118"/>
      <c r="IB91" s="118"/>
      <c r="IC91" s="118"/>
      <c r="ID91" s="118"/>
      <c r="IE91" s="118"/>
      <c r="IF91" s="118"/>
      <c r="IG91" s="118"/>
      <c r="IH91" s="118"/>
      <c r="II91" s="118"/>
      <c r="IJ91" s="118"/>
      <c r="IK91" s="118"/>
      <c r="IL91" s="118"/>
      <c r="IM91" s="118"/>
      <c r="IN91" s="118"/>
      <c r="IO91" s="118"/>
      <c r="IP91" s="118"/>
      <c r="IQ91" s="118"/>
      <c r="IR91" s="118"/>
      <c r="IS91" s="118"/>
      <c r="IT91" s="118"/>
      <c r="IU91" s="118"/>
      <c r="IV91" s="118"/>
      <c r="IW91" s="118"/>
      <c r="IX91" s="118"/>
      <c r="IY91" s="118"/>
      <c r="IZ91" s="118"/>
      <c r="JA91" s="118"/>
      <c r="JB91" s="118"/>
      <c r="JC91" s="118"/>
      <c r="JD91" s="118"/>
      <c r="JE91" s="118"/>
      <c r="JF91" s="118"/>
      <c r="JG91" s="118"/>
      <c r="JH91" s="118"/>
      <c r="JI91" s="118"/>
      <c r="JJ91" s="118"/>
      <c r="JK91" s="118"/>
      <c r="JL91" s="118"/>
      <c r="JM91" s="118"/>
      <c r="JN91" s="118"/>
      <c r="JO91" s="118"/>
      <c r="JP91" s="118"/>
      <c r="JQ91" s="118"/>
      <c r="JR91" s="118"/>
      <c r="JS91" s="118"/>
      <c r="JT91" s="118"/>
      <c r="JU91" s="118"/>
      <c r="JV91" s="118"/>
      <c r="JW91" s="118"/>
      <c r="JX91" s="118"/>
      <c r="JY91" s="118"/>
      <c r="JZ91" s="118"/>
      <c r="KA91" s="118"/>
      <c r="KB91" s="118"/>
      <c r="KC91" s="118"/>
      <c r="KD91" s="118"/>
      <c r="KE91" s="118"/>
      <c r="KF91" s="118"/>
      <c r="KG91" s="118"/>
      <c r="KH91" s="118"/>
      <c r="KI91" s="118"/>
      <c r="KJ91" s="118"/>
      <c r="KK91" s="118"/>
      <c r="KL91" s="118"/>
      <c r="KM91" s="118"/>
      <c r="KN91" s="118"/>
      <c r="KO91" s="118"/>
      <c r="KP91" s="118"/>
      <c r="KQ91" s="118"/>
      <c r="KR91" s="118"/>
      <c r="KS91" s="118"/>
      <c r="KT91" s="118"/>
      <c r="KU91" s="118"/>
      <c r="KV91" s="118"/>
      <c r="KW91" s="118"/>
      <c r="KX91" s="118"/>
      <c r="KY91" s="118"/>
      <c r="KZ91" s="118"/>
      <c r="LA91" s="118"/>
      <c r="LB91" s="118"/>
      <c r="LC91" s="118"/>
      <c r="LD91" s="118"/>
      <c r="LE91" s="118"/>
      <c r="LF91" s="118"/>
      <c r="LG91" s="118"/>
      <c r="LH91" s="118"/>
      <c r="LI91" s="118"/>
      <c r="LJ91" s="118"/>
      <c r="LK91" s="118"/>
      <c r="LL91" s="118"/>
      <c r="LM91" s="118"/>
      <c r="LN91" s="118"/>
      <c r="LO91" s="118"/>
      <c r="LP91" s="118"/>
      <c r="LQ91" s="118"/>
      <c r="LR91" s="118"/>
      <c r="LS91" s="118"/>
      <c r="LT91" s="118"/>
      <c r="LU91" s="118"/>
      <c r="LV91" s="118"/>
      <c r="LW91" s="118"/>
      <c r="LX91" s="118"/>
      <c r="LY91" s="118"/>
      <c r="LZ91" s="118"/>
      <c r="MA91" s="118"/>
      <c r="MB91" s="118"/>
      <c r="MC91" s="118"/>
      <c r="MD91" s="118"/>
      <c r="ME91" s="118"/>
      <c r="MF91" s="118"/>
      <c r="MG91" s="118"/>
      <c r="MH91" s="118"/>
      <c r="MI91" s="118"/>
      <c r="MJ91" s="118"/>
      <c r="MK91" s="118"/>
      <c r="ML91" s="118"/>
      <c r="MM91" s="118"/>
      <c r="MN91" s="118"/>
      <c r="MO91" s="118"/>
      <c r="MP91" s="118"/>
      <c r="MQ91" s="118"/>
      <c r="MR91" s="118"/>
      <c r="MS91" s="118"/>
      <c r="MT91" s="118"/>
      <c r="MU91" s="118"/>
      <c r="MV91" s="118"/>
      <c r="MW91" s="118"/>
      <c r="MX91" s="118"/>
      <c r="MY91" s="118"/>
      <c r="MZ91" s="118"/>
      <c r="NA91" s="118"/>
      <c r="NB91" s="118"/>
      <c r="NC91" s="118"/>
      <c r="ND91" s="118"/>
      <c r="NE91" s="118"/>
      <c r="NF91" s="118"/>
      <c r="NG91" s="118"/>
      <c r="NH91" s="118"/>
      <c r="NI91" s="118"/>
      <c r="NJ91" s="118"/>
      <c r="NK91" s="118"/>
      <c r="NL91" s="118"/>
      <c r="NM91" s="118"/>
      <c r="NN91" s="118"/>
      <c r="NO91" s="118"/>
      <c r="NP91" s="118"/>
      <c r="NQ91" s="118"/>
      <c r="NR91" s="118"/>
      <c r="NS91" s="118"/>
      <c r="NT91" s="118"/>
      <c r="NU91" s="118"/>
      <c r="NV91" s="118"/>
      <c r="NW91" s="118"/>
      <c r="NX91" s="118"/>
      <c r="NY91" s="118"/>
      <c r="NZ91" s="118"/>
      <c r="OA91" s="118"/>
      <c r="OB91" s="118"/>
      <c r="OC91" s="118"/>
      <c r="OD91" s="118"/>
      <c r="OE91" s="118"/>
      <c r="OF91" s="118"/>
      <c r="OG91" s="118"/>
      <c r="OH91" s="118"/>
      <c r="OI91" s="118"/>
      <c r="OJ91" s="118"/>
      <c r="OK91" s="118"/>
      <c r="OL91" s="118"/>
      <c r="OM91" s="118"/>
      <c r="ON91" s="118"/>
      <c r="OO91" s="118"/>
      <c r="OP91" s="118"/>
      <c r="OQ91" s="118"/>
      <c r="OR91" s="118"/>
      <c r="OS91" s="118"/>
      <c r="OT91" s="118"/>
      <c r="OU91" s="118"/>
      <c r="OV91" s="118"/>
      <c r="OW91" s="118"/>
      <c r="OX91" s="118"/>
      <c r="OY91" s="118"/>
      <c r="OZ91" s="118"/>
      <c r="PA91" s="118"/>
      <c r="PB91" s="118"/>
      <c r="PC91" s="118"/>
      <c r="PD91" s="118"/>
      <c r="PE91" s="118"/>
      <c r="PF91" s="118"/>
      <c r="PG91" s="118"/>
      <c r="PH91" s="118"/>
      <c r="PI91" s="118"/>
      <c r="PJ91" s="118"/>
      <c r="PK91" s="118"/>
      <c r="PL91" s="118"/>
      <c r="PM91" s="118"/>
      <c r="PN91" s="118"/>
      <c r="PO91" s="118"/>
      <c r="PP91" s="118"/>
      <c r="PQ91" s="118"/>
      <c r="PR91" s="118"/>
      <c r="PS91" s="118"/>
      <c r="PT91" s="118"/>
      <c r="PU91" s="118"/>
      <c r="PV91" s="118"/>
      <c r="PW91" s="118"/>
      <c r="PX91" s="118"/>
      <c r="PY91" s="118"/>
      <c r="PZ91" s="118"/>
      <c r="QA91" s="118"/>
      <c r="QB91" s="118"/>
      <c r="QC91" s="118"/>
      <c r="QD91" s="118"/>
      <c r="QE91" s="118"/>
      <c r="QF91" s="118"/>
      <c r="QG91" s="118"/>
      <c r="QH91" s="118"/>
      <c r="QI91" s="118"/>
      <c r="QJ91" s="118"/>
      <c r="QK91" s="118"/>
      <c r="QL91" s="118"/>
      <c r="QM91" s="118"/>
      <c r="QN91" s="118"/>
      <c r="QO91" s="118"/>
      <c r="QP91" s="118"/>
      <c r="QQ91" s="118"/>
      <c r="QR91" s="118"/>
      <c r="QS91" s="118"/>
      <c r="QT91" s="118"/>
      <c r="QU91" s="118"/>
      <c r="QV91" s="118"/>
      <c r="QW91" s="118"/>
      <c r="QX91" s="118"/>
      <c r="QY91" s="118"/>
      <c r="QZ91" s="118"/>
      <c r="RA91" s="118"/>
      <c r="RB91" s="118"/>
      <c r="RC91" s="118"/>
      <c r="RD91" s="118"/>
      <c r="RE91" s="118"/>
      <c r="RF91" s="118"/>
      <c r="RG91" s="118"/>
      <c r="RH91" s="118"/>
      <c r="RI91" s="118"/>
      <c r="RJ91" s="118"/>
      <c r="RK91" s="118"/>
      <c r="RL91" s="118"/>
      <c r="RM91" s="118"/>
      <c r="RN91" s="118"/>
      <c r="RO91" s="118"/>
      <c r="RP91" s="118"/>
      <c r="RQ91" s="118"/>
      <c r="RR91" s="118"/>
      <c r="RS91" s="118"/>
      <c r="RT91" s="118"/>
      <c r="RU91" s="118"/>
      <c r="RV91" s="118"/>
      <c r="RW91" s="118"/>
      <c r="RX91" s="118"/>
      <c r="RY91" s="118"/>
      <c r="RZ91" s="118"/>
      <c r="SA91" s="118"/>
      <c r="SB91" s="118"/>
      <c r="SC91" s="118"/>
      <c r="SD91" s="118"/>
      <c r="SE91" s="118"/>
      <c r="SF91" s="118"/>
      <c r="SG91" s="118"/>
      <c r="SH91" s="118"/>
      <c r="SI91" s="118"/>
      <c r="SJ91" s="118"/>
      <c r="SK91" s="118"/>
      <c r="SL91" s="118"/>
      <c r="SM91" s="118"/>
      <c r="SN91" s="118"/>
      <c r="SO91" s="118"/>
      <c r="SP91" s="118"/>
      <c r="SQ91" s="118"/>
      <c r="SR91" s="118"/>
      <c r="SS91" s="118"/>
      <c r="ST91" s="118"/>
      <c r="SU91" s="118"/>
      <c r="SV91" s="118"/>
      <c r="SW91" s="118"/>
      <c r="SX91" s="118"/>
      <c r="SY91" s="118"/>
      <c r="SZ91" s="118"/>
      <c r="TA91" s="118"/>
      <c r="TB91" s="118"/>
      <c r="TC91" s="118"/>
      <c r="TD91" s="118"/>
      <c r="TE91" s="118"/>
      <c r="TF91" s="118"/>
      <c r="TG91" s="118"/>
      <c r="TH91" s="118"/>
      <c r="TI91" s="118"/>
      <c r="TJ91" s="118"/>
      <c r="TK91" s="118"/>
      <c r="TL91" s="118"/>
      <c r="TM91" s="118"/>
      <c r="TN91" s="118"/>
      <c r="TO91" s="118"/>
      <c r="TP91" s="118"/>
      <c r="TQ91" s="118"/>
      <c r="TR91" s="118"/>
      <c r="TS91" s="118"/>
      <c r="TT91" s="118"/>
      <c r="TU91" s="118"/>
      <c r="TV91" s="118"/>
      <c r="TW91" s="118"/>
      <c r="TX91" s="118"/>
      <c r="TY91" s="118"/>
      <c r="TZ91" s="118"/>
      <c r="UA91" s="118"/>
      <c r="UB91" s="118"/>
      <c r="UC91" s="118"/>
      <c r="UD91" s="118"/>
      <c r="UE91" s="118"/>
      <c r="UF91" s="118"/>
      <c r="UG91" s="118"/>
      <c r="UH91" s="118"/>
      <c r="UI91" s="118"/>
      <c r="UJ91" s="118"/>
      <c r="UK91" s="118"/>
      <c r="UL91" s="118"/>
      <c r="UM91" s="118"/>
      <c r="UN91" s="118"/>
      <c r="UO91" s="118"/>
      <c r="UP91" s="118"/>
      <c r="UQ91" s="118"/>
      <c r="UR91" s="118"/>
      <c r="US91" s="118"/>
      <c r="UT91" s="118"/>
      <c r="UU91" s="118"/>
      <c r="UV91" s="118"/>
      <c r="UW91" s="118"/>
      <c r="UX91" s="118"/>
      <c r="UY91" s="118"/>
      <c r="UZ91" s="118"/>
      <c r="VA91" s="118"/>
      <c r="VB91" s="118"/>
      <c r="VC91" s="118"/>
      <c r="VD91" s="118"/>
      <c r="VE91" s="118"/>
      <c r="VF91" s="118"/>
      <c r="VG91" s="118"/>
      <c r="VH91" s="118"/>
      <c r="VI91" s="118"/>
      <c r="VJ91" s="118"/>
      <c r="VK91" s="118"/>
      <c r="VL91" s="118"/>
      <c r="VM91" s="118"/>
      <c r="VN91" s="118"/>
      <c r="VO91" s="118"/>
      <c r="VP91" s="118"/>
      <c r="VQ91" s="118"/>
      <c r="VR91" s="118"/>
      <c r="VS91" s="118"/>
      <c r="VT91" s="118"/>
      <c r="VU91" s="118"/>
      <c r="VV91" s="118"/>
      <c r="VW91" s="118"/>
      <c r="VX91" s="118"/>
      <c r="VY91" s="118"/>
      <c r="VZ91" s="118"/>
      <c r="WA91" s="118"/>
      <c r="WB91" s="118"/>
      <c r="WC91" s="118"/>
      <c r="WD91" s="118"/>
      <c r="WE91" s="118"/>
      <c r="WF91" s="118"/>
      <c r="WG91" s="118"/>
      <c r="WH91" s="118"/>
      <c r="WI91" s="118"/>
      <c r="WJ91" s="118"/>
      <c r="WK91" s="118"/>
      <c r="WL91" s="118"/>
      <c r="WM91" s="118"/>
      <c r="WN91" s="118"/>
      <c r="WO91" s="118"/>
      <c r="WP91" s="118"/>
      <c r="WQ91" s="118"/>
      <c r="WR91" s="118"/>
      <c r="WS91" s="118"/>
      <c r="WT91" s="118"/>
      <c r="WU91" s="118"/>
      <c r="WV91" s="118"/>
      <c r="WW91" s="118"/>
      <c r="WX91" s="118"/>
      <c r="WY91" s="118"/>
      <c r="WZ91" s="118"/>
      <c r="XA91" s="118"/>
      <c r="XB91" s="118"/>
      <c r="XC91" s="118"/>
      <c r="XD91" s="118"/>
      <c r="XE91" s="118"/>
      <c r="XF91" s="118"/>
      <c r="XG91" s="118"/>
      <c r="XH91" s="118"/>
      <c r="XI91" s="118"/>
      <c r="XJ91" s="118"/>
      <c r="XK91" s="118"/>
      <c r="XL91" s="118"/>
      <c r="XM91" s="118"/>
      <c r="XN91" s="118"/>
      <c r="XO91" s="118"/>
      <c r="XP91" s="118"/>
      <c r="XQ91" s="118"/>
      <c r="XR91" s="118"/>
      <c r="XS91" s="118"/>
      <c r="XT91" s="118"/>
      <c r="XU91" s="118"/>
      <c r="XV91" s="118"/>
      <c r="XW91" s="118"/>
      <c r="XX91" s="118"/>
      <c r="XY91" s="118"/>
      <c r="XZ91" s="118"/>
      <c r="YA91" s="118"/>
      <c r="YB91" s="118"/>
      <c r="YC91" s="118"/>
      <c r="YD91" s="118"/>
      <c r="YE91" s="118"/>
      <c r="YF91" s="118"/>
      <c r="YG91" s="118"/>
      <c r="YH91" s="118"/>
      <c r="YI91" s="118"/>
      <c r="YJ91" s="118"/>
      <c r="YK91" s="118"/>
      <c r="YL91" s="118"/>
      <c r="YM91" s="118"/>
      <c r="YN91" s="118"/>
      <c r="YO91" s="118"/>
      <c r="YP91" s="118"/>
      <c r="YQ91" s="118"/>
      <c r="YR91" s="118"/>
      <c r="YS91" s="118"/>
      <c r="YT91" s="118"/>
      <c r="YU91" s="118"/>
      <c r="YV91" s="118"/>
      <c r="YW91" s="118"/>
      <c r="YX91" s="118"/>
      <c r="YY91" s="118"/>
      <c r="YZ91" s="118"/>
      <c r="ZA91" s="118"/>
      <c r="ZB91" s="118"/>
      <c r="ZC91" s="118"/>
      <c r="ZD91" s="118"/>
      <c r="ZE91" s="118"/>
      <c r="ZF91" s="118"/>
      <c r="ZG91" s="118"/>
      <c r="ZH91" s="118"/>
      <c r="ZI91" s="118"/>
      <c r="ZJ91" s="118"/>
      <c r="ZK91" s="118"/>
      <c r="ZL91" s="118"/>
      <c r="ZM91" s="118"/>
      <c r="ZN91" s="118"/>
      <c r="ZO91" s="118"/>
      <c r="ZP91" s="118"/>
      <c r="ZQ91" s="118"/>
      <c r="ZR91" s="118"/>
      <c r="ZS91" s="118"/>
      <c r="ZT91" s="118"/>
      <c r="ZU91" s="118"/>
      <c r="ZV91" s="118"/>
      <c r="ZW91" s="118"/>
      <c r="ZX91" s="118"/>
      <c r="ZY91" s="118"/>
      <c r="ZZ91" s="118"/>
      <c r="AAA91" s="118"/>
      <c r="AAB91" s="118"/>
      <c r="AAC91" s="118"/>
      <c r="AAD91" s="118"/>
      <c r="AAE91" s="118"/>
      <c r="AAF91" s="118"/>
      <c r="AAG91" s="118"/>
      <c r="AAH91" s="118"/>
      <c r="AAI91" s="118"/>
      <c r="AAJ91" s="118"/>
      <c r="AAK91" s="118"/>
      <c r="AAL91" s="118"/>
      <c r="AAM91" s="118"/>
      <c r="AAN91" s="118"/>
      <c r="AAO91" s="118"/>
      <c r="AAP91" s="118"/>
      <c r="AAQ91" s="118"/>
      <c r="AAR91" s="118"/>
      <c r="AAS91" s="118"/>
      <c r="AAT91" s="118"/>
      <c r="AAU91" s="118"/>
      <c r="AAV91" s="118"/>
      <c r="AAW91" s="118"/>
      <c r="AAX91" s="118"/>
      <c r="AAY91" s="118"/>
      <c r="AAZ91" s="118"/>
      <c r="ABA91" s="118"/>
      <c r="ABB91" s="118"/>
      <c r="ABC91" s="118"/>
      <c r="ABD91" s="118"/>
      <c r="ABE91" s="118"/>
      <c r="ABF91" s="118"/>
      <c r="ABG91" s="118"/>
      <c r="ABH91" s="118"/>
      <c r="ABI91" s="118"/>
      <c r="ABJ91" s="118"/>
      <c r="ABK91" s="118"/>
      <c r="ABL91" s="118"/>
      <c r="ABM91" s="118"/>
      <c r="ABN91" s="118"/>
      <c r="ABO91" s="118"/>
      <c r="ABP91" s="118"/>
      <c r="ABQ91" s="118"/>
      <c r="ABR91" s="118"/>
      <c r="ABS91" s="118"/>
      <c r="ABT91" s="118"/>
      <c r="ABU91" s="118"/>
      <c r="ABV91" s="118"/>
      <c r="ABW91" s="118"/>
      <c r="ABX91" s="118"/>
      <c r="ABY91" s="118"/>
      <c r="ABZ91" s="118"/>
      <c r="ACA91" s="118"/>
      <c r="ACB91" s="118"/>
      <c r="ACC91" s="118"/>
      <c r="ACD91" s="118"/>
      <c r="ACE91" s="118"/>
      <c r="ACF91" s="118"/>
      <c r="ACG91" s="118"/>
      <c r="ACH91" s="118"/>
      <c r="ACI91" s="118"/>
      <c r="ACJ91" s="118"/>
      <c r="ACK91" s="118"/>
      <c r="ACL91" s="118"/>
      <c r="ACM91" s="118"/>
      <c r="ACN91" s="118"/>
      <c r="ACO91" s="118"/>
      <c r="ACP91" s="118"/>
      <c r="ACQ91" s="118"/>
      <c r="ACR91" s="118"/>
      <c r="ACS91" s="118"/>
      <c r="ACT91" s="118"/>
      <c r="ACU91" s="118"/>
      <c r="ACV91" s="118"/>
      <c r="ACW91" s="118"/>
      <c r="ACX91" s="118"/>
      <c r="ACY91" s="118"/>
      <c r="ACZ91" s="118"/>
      <c r="ADA91" s="118"/>
      <c r="ADB91" s="118"/>
      <c r="ADC91" s="118"/>
      <c r="ADD91" s="118"/>
      <c r="ADE91" s="118"/>
      <c r="ADF91" s="118"/>
      <c r="ADG91" s="118"/>
      <c r="ADH91" s="118"/>
      <c r="ADI91" s="118"/>
      <c r="ADJ91" s="118"/>
      <c r="ADK91" s="118"/>
      <c r="ADL91" s="118"/>
      <c r="ADM91" s="118"/>
      <c r="ADN91" s="118"/>
      <c r="ADO91" s="118"/>
      <c r="ADP91" s="118"/>
      <c r="ADQ91" s="118"/>
      <c r="ADR91" s="118"/>
      <c r="ADS91" s="118"/>
      <c r="ADT91" s="118"/>
      <c r="ADU91" s="118"/>
      <c r="ADV91" s="118"/>
      <c r="ADW91" s="118"/>
      <c r="ADX91" s="118"/>
      <c r="ADY91" s="118"/>
      <c r="ADZ91" s="118"/>
      <c r="AEA91" s="118"/>
      <c r="AEB91" s="118"/>
      <c r="AEC91" s="118"/>
      <c r="AED91" s="118"/>
      <c r="AEE91" s="118"/>
      <c r="AEF91" s="118"/>
      <c r="AEG91" s="118"/>
      <c r="AEH91" s="118"/>
      <c r="AEI91" s="118"/>
      <c r="AEJ91" s="118"/>
      <c r="AEK91" s="118"/>
      <c r="AEL91" s="118"/>
      <c r="AEM91" s="118"/>
      <c r="AEN91" s="118"/>
      <c r="AEO91" s="118"/>
      <c r="AEP91" s="118"/>
      <c r="AEQ91" s="118"/>
      <c r="AER91" s="118"/>
      <c r="AES91" s="118"/>
      <c r="AET91" s="118"/>
      <c r="AEU91" s="118"/>
      <c r="AEV91" s="118"/>
      <c r="AEW91" s="118"/>
      <c r="AEX91" s="118"/>
      <c r="AEY91" s="118"/>
      <c r="AEZ91" s="118"/>
      <c r="AFA91" s="118"/>
      <c r="AFB91" s="118"/>
      <c r="AFC91" s="118"/>
      <c r="AFD91" s="118"/>
      <c r="AFE91" s="118"/>
      <c r="AFF91" s="118"/>
      <c r="AFG91" s="118"/>
      <c r="AFH91" s="118"/>
      <c r="AFI91" s="118"/>
      <c r="AFJ91" s="118"/>
      <c r="AFK91" s="118"/>
      <c r="AFL91" s="118"/>
      <c r="AFM91" s="118"/>
      <c r="AFN91" s="118"/>
      <c r="AFO91" s="118"/>
      <c r="AFP91" s="118"/>
      <c r="AFQ91" s="118"/>
      <c r="AFR91" s="118"/>
      <c r="AFS91" s="118"/>
      <c r="AFT91" s="118"/>
      <c r="AFU91" s="118"/>
      <c r="AFV91" s="118"/>
      <c r="AFW91" s="118"/>
      <c r="AFX91" s="118"/>
      <c r="AFY91" s="118"/>
      <c r="AFZ91" s="118"/>
      <c r="AGA91" s="118"/>
      <c r="AGB91" s="118"/>
      <c r="AGC91" s="118"/>
      <c r="AGD91" s="118"/>
      <c r="AGE91" s="118"/>
      <c r="AGF91" s="118"/>
      <c r="AGG91" s="118"/>
      <c r="AGH91" s="118"/>
      <c r="AGI91" s="118"/>
      <c r="AGJ91" s="118"/>
      <c r="AGK91" s="118"/>
      <c r="AGL91" s="118"/>
      <c r="AGM91" s="118"/>
      <c r="AGN91" s="118"/>
      <c r="AGO91" s="118"/>
      <c r="AGP91" s="118"/>
      <c r="AGQ91" s="118"/>
      <c r="AGR91" s="118"/>
      <c r="AGS91" s="118"/>
      <c r="AGT91" s="118"/>
      <c r="AGU91" s="118"/>
      <c r="AGV91" s="118"/>
      <c r="AGW91" s="118"/>
      <c r="AGX91" s="118"/>
      <c r="AGY91" s="118"/>
      <c r="AGZ91" s="118"/>
      <c r="AHA91" s="118"/>
      <c r="AHB91" s="118"/>
      <c r="AHC91" s="118"/>
      <c r="AHD91" s="118"/>
      <c r="AHE91" s="118"/>
      <c r="AHF91" s="118"/>
      <c r="AHG91" s="118"/>
      <c r="AHH91" s="118"/>
      <c r="AHI91" s="118"/>
      <c r="AHJ91" s="118"/>
      <c r="AHK91" s="118"/>
      <c r="AHL91" s="118"/>
      <c r="AHM91" s="118"/>
      <c r="AHN91" s="118"/>
      <c r="AHO91" s="118"/>
      <c r="AHP91" s="118"/>
      <c r="AHQ91" s="118"/>
      <c r="AHR91" s="118"/>
      <c r="AHS91" s="118"/>
      <c r="AHT91" s="118"/>
      <c r="AHU91" s="118"/>
      <c r="AHV91" s="118"/>
      <c r="AHW91" s="118"/>
      <c r="AHX91" s="118"/>
      <c r="AHY91" s="118"/>
      <c r="AHZ91" s="118"/>
      <c r="AIA91" s="118"/>
      <c r="AIB91" s="118"/>
      <c r="AIC91" s="118"/>
      <c r="AID91" s="118"/>
      <c r="AIE91" s="118"/>
      <c r="AIF91" s="118"/>
      <c r="AIG91" s="118"/>
      <c r="AIH91" s="118"/>
      <c r="AII91" s="118"/>
      <c r="AIJ91" s="118"/>
      <c r="AIK91" s="118"/>
      <c r="AIL91" s="118"/>
      <c r="AIM91" s="118"/>
      <c r="AIN91" s="118"/>
      <c r="AIO91" s="118"/>
      <c r="AIP91" s="118"/>
      <c r="AIQ91" s="118"/>
      <c r="AIR91" s="118"/>
      <c r="AIS91" s="118"/>
      <c r="AIT91" s="118"/>
      <c r="AIU91" s="118"/>
      <c r="AIV91" s="118"/>
      <c r="AIW91" s="118"/>
      <c r="AIX91" s="118"/>
      <c r="AIY91" s="118"/>
      <c r="AIZ91" s="118"/>
      <c r="AJA91" s="118"/>
      <c r="AJB91" s="118"/>
      <c r="AJC91" s="118"/>
      <c r="AJD91" s="118"/>
      <c r="AJE91" s="118"/>
      <c r="AJF91" s="118"/>
      <c r="AJG91" s="118"/>
      <c r="AJH91" s="118"/>
      <c r="AJI91" s="118"/>
      <c r="AJJ91" s="118"/>
      <c r="AJK91" s="118"/>
      <c r="AJL91" s="118"/>
      <c r="AJM91" s="118"/>
      <c r="AJN91" s="118"/>
      <c r="AJO91" s="118"/>
      <c r="AJP91" s="118"/>
      <c r="AJQ91" s="118"/>
      <c r="AJR91" s="118"/>
      <c r="AJS91" s="118"/>
      <c r="AJT91" s="118"/>
      <c r="AJU91" s="118"/>
      <c r="AJV91" s="118"/>
      <c r="AJW91" s="118"/>
      <c r="AJX91" s="118"/>
      <c r="AJY91" s="118"/>
      <c r="AJZ91" s="118"/>
      <c r="AKA91" s="118"/>
      <c r="AKB91" s="118"/>
      <c r="AKC91" s="118"/>
      <c r="AKD91" s="118"/>
      <c r="AKE91" s="118"/>
      <c r="AKF91" s="118"/>
      <c r="AKG91" s="118"/>
      <c r="AKH91" s="118"/>
      <c r="AKI91" s="118"/>
      <c r="AKJ91" s="118"/>
      <c r="AKK91" s="118"/>
      <c r="AKL91" s="118"/>
      <c r="AKM91" s="118"/>
      <c r="AKN91" s="118"/>
      <c r="AKO91" s="118"/>
      <c r="AKP91" s="118"/>
      <c r="AKQ91" s="118"/>
      <c r="AKR91" s="118"/>
      <c r="AKS91" s="118"/>
      <c r="AKT91" s="118"/>
      <c r="AKU91" s="118"/>
      <c r="AKV91" s="118"/>
      <c r="AKW91" s="118"/>
      <c r="AKX91" s="118"/>
      <c r="AKY91" s="118"/>
      <c r="AKZ91" s="118"/>
      <c r="ALA91" s="118"/>
      <c r="ALB91" s="118"/>
      <c r="ALC91" s="118"/>
      <c r="ALD91" s="118"/>
      <c r="ALE91" s="118"/>
      <c r="ALF91" s="118"/>
      <c r="ALG91" s="118"/>
      <c r="ALH91" s="118"/>
      <c r="ALI91" s="118"/>
      <c r="ALJ91" s="118"/>
      <c r="ALK91" s="118"/>
      <c r="ALL91" s="118"/>
      <c r="ALM91" s="118"/>
      <c r="ALN91" s="118"/>
      <c r="ALO91" s="118"/>
      <c r="ALP91" s="118"/>
      <c r="ALQ91" s="118"/>
      <c r="ALR91" s="118"/>
      <c r="ALS91" s="118"/>
      <c r="ALT91" s="118"/>
      <c r="ALU91" s="118"/>
      <c r="ALV91" s="118"/>
      <c r="ALW91" s="118"/>
      <c r="ALX91" s="118"/>
      <c r="ALY91" s="118"/>
      <c r="ALZ91" s="118"/>
      <c r="AMA91" s="118"/>
      <c r="AMB91" s="118"/>
      <c r="AMC91" s="118"/>
      <c r="AMD91" s="118"/>
      <c r="AME91" s="118"/>
      <c r="AMF91" s="118"/>
      <c r="AMG91" s="118"/>
      <c r="AMH91" s="118"/>
      <c r="AMI91" s="118"/>
      <c r="AMJ91" s="118"/>
      <c r="AMK91" s="118"/>
      <c r="AML91" s="118"/>
      <c r="AMM91" s="118"/>
      <c r="AMN91" s="118"/>
      <c r="AMO91" s="118"/>
      <c r="AMP91" s="118"/>
      <c r="AMQ91" s="118"/>
      <c r="AMR91" s="118"/>
      <c r="AMS91" s="118"/>
      <c r="AMT91" s="118"/>
      <c r="AMU91" s="118"/>
      <c r="AMV91" s="118"/>
      <c r="AMW91" s="118"/>
      <c r="AMX91" s="118"/>
      <c r="AMY91" s="118"/>
      <c r="AMZ91" s="118"/>
      <c r="ANA91" s="118"/>
      <c r="ANB91" s="118"/>
      <c r="ANC91" s="118"/>
      <c r="AND91" s="118"/>
      <c r="ANE91" s="118"/>
      <c r="ANF91" s="118"/>
      <c r="ANG91" s="118"/>
      <c r="ANH91" s="118"/>
      <c r="ANI91" s="118"/>
      <c r="ANJ91" s="118"/>
      <c r="ANK91" s="118"/>
      <c r="ANL91" s="118"/>
      <c r="ANM91" s="118"/>
      <c r="ANN91" s="118"/>
      <c r="ANO91" s="118"/>
      <c r="ANP91" s="118"/>
      <c r="ANQ91" s="118"/>
      <c r="ANR91" s="118"/>
      <c r="ANS91" s="118"/>
      <c r="ANT91" s="118"/>
      <c r="ANU91" s="118"/>
      <c r="ANV91" s="118"/>
      <c r="ANW91" s="118"/>
      <c r="ANX91" s="118"/>
      <c r="ANY91" s="118"/>
      <c r="ANZ91" s="118"/>
      <c r="AOA91" s="118"/>
      <c r="AOB91" s="118"/>
      <c r="AOC91" s="118"/>
      <c r="AOD91" s="118"/>
      <c r="AOE91" s="118"/>
      <c r="AOF91" s="118"/>
      <c r="AOG91" s="118"/>
      <c r="AOH91" s="118"/>
      <c r="AOI91" s="118"/>
      <c r="AOJ91" s="118"/>
      <c r="AOK91" s="118"/>
      <c r="AOL91" s="118"/>
      <c r="AOM91" s="118"/>
      <c r="AON91" s="118"/>
      <c r="AOO91" s="118"/>
      <c r="AOP91" s="118"/>
      <c r="AOQ91" s="118"/>
      <c r="AOR91" s="118"/>
      <c r="AOS91" s="118"/>
      <c r="AOT91" s="118"/>
      <c r="AOU91" s="118"/>
      <c r="AOV91" s="118"/>
      <c r="AOW91" s="118"/>
      <c r="AOX91" s="118"/>
      <c r="AOY91" s="118"/>
      <c r="AOZ91" s="118"/>
      <c r="APA91" s="118"/>
      <c r="APB91" s="118"/>
      <c r="APC91" s="118"/>
      <c r="APD91" s="118"/>
      <c r="APE91" s="118"/>
      <c r="APF91" s="118"/>
      <c r="APG91" s="118"/>
      <c r="APH91" s="118"/>
      <c r="API91" s="118"/>
      <c r="APJ91" s="118"/>
      <c r="APK91" s="118"/>
      <c r="APL91" s="118"/>
      <c r="APM91" s="118"/>
      <c r="APN91" s="118"/>
      <c r="APO91" s="118"/>
      <c r="APP91" s="118"/>
      <c r="APQ91" s="118"/>
      <c r="APR91" s="118"/>
      <c r="APS91" s="118"/>
      <c r="APT91" s="118"/>
      <c r="APU91" s="118"/>
      <c r="APV91" s="118"/>
      <c r="APW91" s="118"/>
      <c r="APX91" s="118"/>
      <c r="APY91" s="118"/>
      <c r="APZ91" s="118"/>
      <c r="AQA91" s="118"/>
      <c r="AQB91" s="118"/>
      <c r="AQC91" s="118"/>
      <c r="AQD91" s="118"/>
      <c r="AQE91" s="118"/>
      <c r="AQF91" s="118"/>
      <c r="AQG91" s="118"/>
      <c r="AQH91" s="118"/>
      <c r="AQI91" s="118"/>
      <c r="AQJ91" s="118"/>
      <c r="AQK91" s="118"/>
      <c r="AQL91" s="118"/>
      <c r="AQM91" s="118"/>
      <c r="AQN91" s="118"/>
      <c r="AQO91" s="118"/>
      <c r="AQP91" s="118"/>
      <c r="AQQ91" s="118"/>
      <c r="AQR91" s="118"/>
      <c r="AQS91" s="118"/>
      <c r="AQT91" s="118"/>
      <c r="AQU91" s="118"/>
      <c r="AQV91" s="118"/>
      <c r="AQW91" s="118"/>
      <c r="AQX91" s="118"/>
      <c r="AQY91" s="118"/>
      <c r="AQZ91" s="118"/>
      <c r="ARA91" s="118"/>
      <c r="ARB91" s="118"/>
      <c r="ARC91" s="118"/>
      <c r="ARD91" s="118"/>
      <c r="ARE91" s="118"/>
      <c r="ARF91" s="118"/>
      <c r="ARG91" s="118"/>
      <c r="ARH91" s="118"/>
      <c r="ARI91" s="118"/>
      <c r="ARJ91" s="118"/>
      <c r="ARK91" s="118"/>
      <c r="ARL91" s="118"/>
      <c r="ARM91" s="118"/>
      <c r="ARN91" s="118"/>
      <c r="ARO91" s="118"/>
      <c r="ARP91" s="118"/>
      <c r="ARQ91" s="118"/>
      <c r="ARR91" s="118"/>
      <c r="ARS91" s="118"/>
      <c r="ART91" s="118"/>
      <c r="ARU91" s="118"/>
      <c r="ARV91" s="118"/>
      <c r="ARW91" s="118"/>
      <c r="ARX91" s="118"/>
      <c r="ARY91" s="118"/>
      <c r="ARZ91" s="118"/>
      <c r="ASA91" s="118"/>
      <c r="ASB91" s="118"/>
      <c r="ASC91" s="118"/>
      <c r="ASD91" s="118"/>
      <c r="ASE91" s="118"/>
      <c r="ASF91" s="118"/>
      <c r="ASG91" s="118"/>
      <c r="ASH91" s="118"/>
      <c r="ASI91" s="118"/>
      <c r="ASJ91" s="118"/>
      <c r="ASK91" s="118"/>
      <c r="ASL91" s="118"/>
      <c r="ASM91" s="118"/>
      <c r="ASN91" s="118"/>
      <c r="ASO91" s="118"/>
      <c r="ASP91" s="118"/>
      <c r="ASQ91" s="118"/>
      <c r="ASR91" s="118"/>
      <c r="ASS91" s="118"/>
      <c r="AST91" s="118"/>
      <c r="ASU91" s="118"/>
      <c r="ASV91" s="118"/>
      <c r="ASW91" s="118"/>
      <c r="ASX91" s="118"/>
      <c r="ASY91" s="118"/>
      <c r="ASZ91" s="118"/>
      <c r="ATA91" s="118"/>
      <c r="ATB91" s="118"/>
      <c r="ATC91" s="118"/>
      <c r="ATD91" s="118"/>
      <c r="ATE91" s="118"/>
      <c r="ATF91" s="118"/>
      <c r="ATG91" s="118"/>
      <c r="ATH91" s="118"/>
      <c r="ATI91" s="118"/>
      <c r="ATJ91" s="118"/>
      <c r="ATK91" s="118"/>
      <c r="ATL91" s="118"/>
      <c r="ATM91" s="118"/>
      <c r="ATN91" s="118"/>
      <c r="ATO91" s="118"/>
      <c r="ATP91" s="118"/>
      <c r="ATQ91" s="118"/>
      <c r="ATR91" s="118"/>
      <c r="ATS91" s="118"/>
      <c r="ATT91" s="118"/>
      <c r="ATU91" s="118"/>
      <c r="ATV91" s="118"/>
      <c r="ATW91" s="118"/>
      <c r="ATX91" s="118"/>
      <c r="ATY91" s="118"/>
      <c r="ATZ91" s="118"/>
      <c r="AUA91" s="118"/>
      <c r="AUB91" s="118"/>
      <c r="AUC91" s="118"/>
      <c r="AUD91" s="118"/>
      <c r="AUE91" s="118"/>
      <c r="AUF91" s="118"/>
      <c r="AUG91" s="118"/>
      <c r="AUH91" s="118"/>
      <c r="AUI91" s="118"/>
      <c r="AUJ91" s="118"/>
      <c r="AUK91" s="118"/>
      <c r="AUL91" s="118"/>
      <c r="AUM91" s="118"/>
      <c r="AUN91" s="118"/>
      <c r="AUO91" s="118"/>
      <c r="AUP91" s="118"/>
      <c r="AUQ91" s="118"/>
      <c r="AUR91" s="118"/>
      <c r="AUS91" s="118"/>
      <c r="AUT91" s="118"/>
      <c r="AUU91" s="118"/>
      <c r="AUV91" s="118"/>
      <c r="AUW91" s="118"/>
      <c r="AUX91" s="118"/>
      <c r="AUY91" s="118"/>
      <c r="AUZ91" s="118"/>
      <c r="AVA91" s="118"/>
      <c r="AVB91" s="118"/>
      <c r="AVC91" s="118"/>
      <c r="AVD91" s="118"/>
      <c r="AVE91" s="118"/>
      <c r="AVF91" s="118"/>
      <c r="AVG91" s="118"/>
      <c r="AVH91" s="118"/>
      <c r="AVI91" s="118"/>
      <c r="AVJ91" s="118"/>
      <c r="AVK91" s="118"/>
      <c r="AVL91" s="118"/>
      <c r="AVM91" s="118"/>
      <c r="AVN91" s="118"/>
      <c r="AVO91" s="118"/>
      <c r="AVP91" s="118"/>
      <c r="AVQ91" s="118"/>
      <c r="AVR91" s="118"/>
      <c r="AVS91" s="118"/>
      <c r="AVT91" s="118"/>
      <c r="AVU91" s="118"/>
      <c r="AVV91" s="118"/>
      <c r="AVW91" s="118"/>
      <c r="AVX91" s="118"/>
      <c r="AVY91" s="118"/>
      <c r="AVZ91" s="118"/>
      <c r="AWA91" s="118"/>
      <c r="AWB91" s="118"/>
      <c r="AWC91" s="118"/>
      <c r="AWD91" s="118"/>
      <c r="AWE91" s="118"/>
      <c r="AWF91" s="118"/>
      <c r="AWG91" s="118"/>
      <c r="AWH91" s="118"/>
      <c r="AWI91" s="118"/>
      <c r="AWJ91" s="118"/>
      <c r="AWK91" s="118"/>
      <c r="AWL91" s="118"/>
      <c r="AWM91" s="118"/>
      <c r="AWN91" s="118"/>
      <c r="AWO91" s="118"/>
      <c r="AWP91" s="118"/>
      <c r="AWQ91" s="118"/>
      <c r="AWR91" s="118"/>
      <c r="AWS91" s="118"/>
      <c r="AWT91" s="118"/>
      <c r="AWU91" s="118"/>
      <c r="AWV91" s="118"/>
      <c r="AWW91" s="118"/>
      <c r="AWX91" s="118"/>
      <c r="AWY91" s="118"/>
      <c r="AWZ91" s="118"/>
      <c r="AXA91" s="118"/>
      <c r="AXB91" s="118"/>
      <c r="AXC91" s="118"/>
      <c r="AXD91" s="118"/>
      <c r="AXE91" s="118"/>
      <c r="AXF91" s="118"/>
      <c r="AXG91" s="118"/>
      <c r="AXH91" s="118"/>
      <c r="AXI91" s="118"/>
      <c r="AXJ91" s="118"/>
      <c r="AXK91" s="118"/>
      <c r="AXL91" s="118"/>
      <c r="AXM91" s="118"/>
      <c r="AXN91" s="118"/>
      <c r="AXO91" s="118"/>
      <c r="AXP91" s="118"/>
      <c r="AXQ91" s="118"/>
      <c r="AXR91" s="118"/>
      <c r="AXS91" s="118"/>
      <c r="AXT91" s="118"/>
      <c r="AXU91" s="118"/>
      <c r="AXV91" s="118"/>
      <c r="AXW91" s="118"/>
      <c r="AXX91" s="118"/>
      <c r="AXY91" s="118"/>
      <c r="AXZ91" s="118"/>
      <c r="AYA91" s="118"/>
      <c r="AYB91" s="118"/>
      <c r="AYC91" s="118"/>
      <c r="AYD91" s="118"/>
      <c r="AYE91" s="118"/>
      <c r="AYF91" s="118"/>
      <c r="AYG91" s="118"/>
      <c r="AYH91" s="118"/>
      <c r="AYI91" s="118"/>
      <c r="AYJ91" s="118"/>
      <c r="AYK91" s="118"/>
      <c r="AYL91" s="118"/>
      <c r="AYM91" s="118"/>
      <c r="AYN91" s="118"/>
      <c r="AYO91" s="118"/>
      <c r="AYP91" s="118"/>
      <c r="AYQ91" s="118"/>
      <c r="AYR91" s="118"/>
      <c r="AYS91" s="118"/>
      <c r="AYT91" s="118"/>
      <c r="AYU91" s="118"/>
      <c r="AYV91" s="118"/>
      <c r="AYW91" s="118"/>
      <c r="AYX91" s="118"/>
      <c r="AYY91" s="118"/>
      <c r="AYZ91" s="118"/>
      <c r="AZA91" s="118"/>
      <c r="AZB91" s="118"/>
      <c r="AZC91" s="118"/>
      <c r="AZD91" s="118"/>
      <c r="AZE91" s="118"/>
      <c r="AZF91" s="118"/>
      <c r="AZG91" s="118"/>
      <c r="AZH91" s="118"/>
      <c r="AZI91" s="118"/>
      <c r="AZJ91" s="118"/>
      <c r="AZK91" s="118"/>
      <c r="AZL91" s="118"/>
      <c r="AZM91" s="118"/>
      <c r="AZN91" s="118"/>
      <c r="AZO91" s="118"/>
      <c r="AZP91" s="118"/>
      <c r="AZQ91" s="118"/>
      <c r="AZR91" s="118"/>
      <c r="AZS91" s="118"/>
      <c r="AZT91" s="118"/>
      <c r="AZU91" s="118"/>
      <c r="AZV91" s="118"/>
      <c r="AZW91" s="118"/>
      <c r="AZX91" s="118"/>
      <c r="AZY91" s="118"/>
      <c r="AZZ91" s="118"/>
      <c r="BAA91" s="118"/>
      <c r="BAB91" s="118"/>
      <c r="BAC91" s="118"/>
      <c r="BAD91" s="118"/>
      <c r="BAE91" s="118"/>
      <c r="BAF91" s="118"/>
      <c r="BAG91" s="118"/>
      <c r="BAH91" s="118"/>
      <c r="BAI91" s="118"/>
      <c r="BAJ91" s="118"/>
      <c r="BAK91" s="118"/>
      <c r="BAL91" s="118"/>
      <c r="BAM91" s="118"/>
      <c r="BAN91" s="118"/>
      <c r="BAO91" s="118"/>
      <c r="BAP91" s="118"/>
      <c r="BAQ91" s="118"/>
      <c r="BAR91" s="118"/>
      <c r="BAS91" s="118"/>
      <c r="BAT91" s="118"/>
      <c r="BAU91" s="118"/>
      <c r="BAV91" s="118"/>
      <c r="BAW91" s="118"/>
      <c r="BAX91" s="118"/>
      <c r="BAY91" s="118"/>
      <c r="BAZ91" s="118"/>
      <c r="BBA91" s="118"/>
      <c r="BBB91" s="118"/>
      <c r="BBC91" s="118"/>
      <c r="BBD91" s="118"/>
      <c r="BBE91" s="118"/>
      <c r="BBF91" s="118"/>
      <c r="BBG91" s="118"/>
      <c r="BBH91" s="118"/>
      <c r="BBI91" s="118"/>
      <c r="BBJ91" s="118"/>
      <c r="BBK91" s="118"/>
      <c r="BBL91" s="118"/>
      <c r="BBM91" s="118"/>
      <c r="BBN91" s="118"/>
      <c r="BBO91" s="118"/>
      <c r="BBP91" s="118"/>
      <c r="BBQ91" s="118"/>
      <c r="BBR91" s="118"/>
      <c r="BBS91" s="118"/>
      <c r="BBT91" s="118"/>
      <c r="BBU91" s="118"/>
      <c r="BBV91" s="118"/>
      <c r="BBW91" s="118"/>
      <c r="BBX91" s="118"/>
      <c r="BBY91" s="118"/>
      <c r="BBZ91" s="118"/>
      <c r="BCA91" s="118"/>
      <c r="BCB91" s="118"/>
      <c r="BCC91" s="118"/>
      <c r="BCD91" s="118"/>
      <c r="BCE91" s="118"/>
      <c r="BCF91" s="118"/>
      <c r="BCG91" s="118"/>
      <c r="BCH91" s="118"/>
      <c r="BCI91" s="118"/>
      <c r="BCJ91" s="118"/>
      <c r="BCK91" s="118"/>
      <c r="BCL91" s="118"/>
      <c r="BCM91" s="118"/>
      <c r="BCN91" s="118"/>
      <c r="BCO91" s="118"/>
      <c r="BCP91" s="118"/>
      <c r="BCQ91" s="118"/>
      <c r="BCR91" s="118"/>
      <c r="BCS91" s="118"/>
      <c r="BCT91" s="118"/>
      <c r="BCU91" s="118"/>
      <c r="BCV91" s="118"/>
      <c r="BCW91" s="118"/>
      <c r="BCX91" s="118"/>
      <c r="BCY91" s="118"/>
      <c r="BCZ91" s="118"/>
      <c r="BDA91" s="118"/>
      <c r="BDB91" s="118"/>
      <c r="BDC91" s="118"/>
      <c r="BDD91" s="118"/>
      <c r="BDE91" s="118"/>
      <c r="BDF91" s="118"/>
      <c r="BDG91" s="118"/>
      <c r="BDH91" s="118"/>
      <c r="BDI91" s="118"/>
      <c r="BDJ91" s="118"/>
      <c r="BDK91" s="118"/>
      <c r="BDL91" s="118"/>
      <c r="BDM91" s="118"/>
      <c r="BDN91" s="118"/>
      <c r="BDO91" s="118"/>
      <c r="BDP91" s="118"/>
      <c r="BDQ91" s="118"/>
      <c r="BDR91" s="118"/>
      <c r="BDS91" s="118"/>
      <c r="BDT91" s="118"/>
      <c r="BDU91" s="118"/>
      <c r="BDV91" s="118"/>
      <c r="BDW91" s="118"/>
      <c r="BDX91" s="118"/>
      <c r="BDY91" s="118"/>
      <c r="BDZ91" s="118"/>
      <c r="BEA91" s="118"/>
      <c r="BEB91" s="118"/>
      <c r="BEC91" s="118"/>
      <c r="BED91" s="118"/>
      <c r="BEE91" s="118"/>
      <c r="BEF91" s="118"/>
      <c r="BEG91" s="118"/>
      <c r="BEH91" s="118"/>
      <c r="BEI91" s="118"/>
      <c r="BEJ91" s="118"/>
      <c r="BEK91" s="118"/>
      <c r="BEL91" s="118"/>
      <c r="BEM91" s="118"/>
      <c r="BEN91" s="118"/>
      <c r="BEO91" s="118"/>
      <c r="BEP91" s="118"/>
      <c r="BEQ91" s="118"/>
      <c r="BER91" s="118"/>
      <c r="BES91" s="118"/>
      <c r="BET91" s="118"/>
      <c r="BEU91" s="118"/>
      <c r="BEV91" s="118"/>
      <c r="BEW91" s="118"/>
      <c r="BEX91" s="118"/>
      <c r="BEY91" s="118"/>
      <c r="BEZ91" s="118"/>
      <c r="BFA91" s="118"/>
      <c r="BFB91" s="118"/>
      <c r="BFC91" s="118"/>
      <c r="BFD91" s="118"/>
      <c r="BFE91" s="118"/>
      <c r="BFF91" s="118"/>
      <c r="BFG91" s="118"/>
      <c r="BFH91" s="118"/>
      <c r="BFI91" s="118"/>
      <c r="BFJ91" s="118"/>
      <c r="BFK91" s="118"/>
      <c r="BFL91" s="118"/>
      <c r="BFM91" s="118"/>
      <c r="BFN91" s="118"/>
      <c r="BFO91" s="118"/>
      <c r="BFP91" s="118"/>
      <c r="BFQ91" s="118"/>
      <c r="BFR91" s="118"/>
      <c r="BFS91" s="118"/>
      <c r="BFT91" s="118"/>
      <c r="BFU91" s="118"/>
      <c r="BFV91" s="118"/>
      <c r="BFW91" s="118"/>
      <c r="BFX91" s="118"/>
      <c r="BFY91" s="118"/>
      <c r="BFZ91" s="118"/>
      <c r="BGA91" s="118"/>
      <c r="BGB91" s="118"/>
      <c r="BGC91" s="118"/>
      <c r="BGD91" s="118"/>
      <c r="BGE91" s="118"/>
      <c r="BGF91" s="118"/>
      <c r="BGG91" s="118"/>
      <c r="BGH91" s="118"/>
      <c r="BGI91" s="118"/>
      <c r="BGJ91" s="118"/>
      <c r="BGK91" s="118"/>
      <c r="BGL91" s="118"/>
      <c r="BGM91" s="118"/>
      <c r="BGN91" s="118"/>
      <c r="BGO91" s="118"/>
      <c r="BGP91" s="118"/>
      <c r="BGQ91" s="118"/>
      <c r="BGR91" s="118"/>
      <c r="BGS91" s="118"/>
      <c r="BGT91" s="118"/>
      <c r="BGU91" s="118"/>
      <c r="BGV91" s="118"/>
      <c r="BGW91" s="118"/>
      <c r="BGX91" s="118"/>
      <c r="BGY91" s="118"/>
      <c r="BGZ91" s="118"/>
      <c r="BHA91" s="118"/>
      <c r="BHB91" s="118"/>
      <c r="BHC91" s="118"/>
      <c r="BHD91" s="118"/>
      <c r="BHE91" s="118"/>
      <c r="BHF91" s="118"/>
      <c r="BHG91" s="118"/>
      <c r="BHH91" s="118"/>
      <c r="BHI91" s="118"/>
      <c r="BHJ91" s="118"/>
      <c r="BHK91" s="118"/>
      <c r="BHL91" s="118"/>
      <c r="BHM91" s="118"/>
      <c r="BHN91" s="118"/>
      <c r="BHO91" s="118"/>
      <c r="BHP91" s="118"/>
      <c r="BHQ91" s="118"/>
      <c r="BHR91" s="118"/>
      <c r="BHS91" s="118"/>
      <c r="BHT91" s="118"/>
      <c r="BHU91" s="118"/>
      <c r="BHV91" s="118"/>
      <c r="BHW91" s="118"/>
      <c r="BHX91" s="118"/>
      <c r="BHY91" s="118"/>
      <c r="BHZ91" s="118"/>
      <c r="BIA91" s="118"/>
      <c r="BIB91" s="118"/>
      <c r="BIC91" s="118"/>
      <c r="BID91" s="118"/>
      <c r="BIE91" s="118"/>
      <c r="BIF91" s="118"/>
      <c r="BIG91" s="118"/>
      <c r="BIH91" s="118"/>
      <c r="BII91" s="118"/>
      <c r="BIJ91" s="118"/>
      <c r="BIK91" s="118"/>
      <c r="BIL91" s="118"/>
      <c r="BIM91" s="118"/>
      <c r="BIN91" s="118"/>
      <c r="BIO91" s="118"/>
      <c r="BIP91" s="118"/>
      <c r="BIQ91" s="118"/>
      <c r="BIR91" s="118"/>
      <c r="BIS91" s="118"/>
      <c r="BIT91" s="118"/>
      <c r="BIU91" s="118"/>
      <c r="BIV91" s="118"/>
      <c r="BIW91" s="118"/>
      <c r="BIX91" s="118"/>
      <c r="BIY91" s="118"/>
      <c r="BIZ91" s="118"/>
      <c r="BJA91" s="118"/>
      <c r="BJB91" s="118"/>
      <c r="BJC91" s="118"/>
      <c r="BJD91" s="118"/>
      <c r="BJE91" s="118"/>
      <c r="BJF91" s="118"/>
      <c r="BJG91" s="118"/>
      <c r="BJH91" s="118"/>
      <c r="BJI91" s="118"/>
      <c r="BJJ91" s="118"/>
      <c r="BJK91" s="118"/>
      <c r="BJL91" s="118"/>
      <c r="BJM91" s="118"/>
      <c r="BJN91" s="118"/>
      <c r="BJO91" s="118"/>
      <c r="BJP91" s="118"/>
      <c r="BJQ91" s="118"/>
      <c r="BJR91" s="118"/>
      <c r="BJS91" s="118"/>
      <c r="BJT91" s="118"/>
      <c r="BJU91" s="118"/>
      <c r="BJV91" s="118"/>
      <c r="BJW91" s="118"/>
      <c r="BJX91" s="118"/>
      <c r="BJY91" s="118"/>
      <c r="BJZ91" s="118"/>
      <c r="BKA91" s="118"/>
      <c r="BKB91" s="118"/>
      <c r="BKC91" s="118"/>
      <c r="BKD91" s="118"/>
      <c r="BKE91" s="118"/>
      <c r="BKF91" s="118"/>
      <c r="BKG91" s="118"/>
      <c r="BKH91" s="118"/>
      <c r="BKI91" s="118"/>
      <c r="BKJ91" s="118"/>
      <c r="BKK91" s="118"/>
      <c r="BKL91" s="118"/>
      <c r="BKM91" s="118"/>
      <c r="BKN91" s="118"/>
      <c r="BKO91" s="118"/>
      <c r="BKP91" s="118"/>
      <c r="BKQ91" s="118"/>
      <c r="BKR91" s="118"/>
      <c r="BKS91" s="118"/>
      <c r="BKT91" s="118"/>
      <c r="BKU91" s="118"/>
      <c r="BKV91" s="118"/>
      <c r="BKW91" s="118"/>
      <c r="BKX91" s="118"/>
      <c r="BKY91" s="118"/>
      <c r="BKZ91" s="118"/>
      <c r="BLA91" s="118"/>
      <c r="BLB91" s="118"/>
      <c r="BLC91" s="118"/>
      <c r="BLD91" s="118"/>
      <c r="BLE91" s="118"/>
      <c r="BLF91" s="118"/>
      <c r="BLG91" s="118"/>
      <c r="BLH91" s="118"/>
      <c r="BLI91" s="118"/>
      <c r="BLJ91" s="118"/>
      <c r="BLK91" s="118"/>
      <c r="BLL91" s="118"/>
      <c r="BLM91" s="118"/>
      <c r="BLN91" s="118"/>
      <c r="BLO91" s="118"/>
      <c r="BLP91" s="118"/>
      <c r="BLQ91" s="118"/>
      <c r="BLR91" s="118"/>
      <c r="BLS91" s="118"/>
      <c r="BLT91" s="118"/>
      <c r="BLU91" s="118"/>
      <c r="BLV91" s="118"/>
      <c r="BLW91" s="118"/>
      <c r="BLX91" s="118"/>
      <c r="BLY91" s="118"/>
      <c r="BLZ91" s="118"/>
      <c r="BMA91" s="118"/>
      <c r="BMB91" s="118"/>
      <c r="BMC91" s="118"/>
      <c r="BMD91" s="118"/>
      <c r="BME91" s="118"/>
      <c r="BMF91" s="118"/>
      <c r="BMG91" s="118"/>
      <c r="BMH91" s="118"/>
      <c r="BMI91" s="118"/>
      <c r="BMJ91" s="118"/>
      <c r="BMK91" s="118"/>
      <c r="BML91" s="118"/>
      <c r="BMM91" s="118"/>
      <c r="BMN91" s="118"/>
      <c r="BMO91" s="118"/>
      <c r="BMP91" s="118"/>
      <c r="BMQ91" s="118"/>
      <c r="BMR91" s="118"/>
      <c r="BMS91" s="118"/>
      <c r="BMT91" s="118"/>
      <c r="BMU91" s="118"/>
      <c r="BMV91" s="118"/>
      <c r="BMW91" s="118"/>
      <c r="BMX91" s="118"/>
      <c r="BMY91" s="118"/>
      <c r="BMZ91" s="118"/>
      <c r="BNA91" s="118"/>
      <c r="BNB91" s="118"/>
      <c r="BNC91" s="118"/>
      <c r="BND91" s="118"/>
      <c r="BNE91" s="118"/>
      <c r="BNF91" s="118"/>
      <c r="BNG91" s="118"/>
      <c r="BNH91" s="118"/>
      <c r="BNI91" s="118"/>
      <c r="BNJ91" s="118"/>
      <c r="BNK91" s="118"/>
      <c r="BNL91" s="118"/>
      <c r="BNM91" s="118"/>
      <c r="BNN91" s="118"/>
      <c r="BNO91" s="118"/>
      <c r="BNP91" s="118"/>
      <c r="BNQ91" s="118"/>
      <c r="BNR91" s="118"/>
      <c r="BNS91" s="118"/>
      <c r="BNT91" s="118"/>
      <c r="BNU91" s="118"/>
      <c r="BNV91" s="118"/>
      <c r="BNW91" s="118"/>
      <c r="BNX91" s="118"/>
      <c r="BNY91" s="118"/>
      <c r="BNZ91" s="118"/>
      <c r="BOA91" s="118"/>
      <c r="BOB91" s="118"/>
      <c r="BOC91" s="118"/>
      <c r="BOD91" s="118"/>
      <c r="BOE91" s="118"/>
      <c r="BOF91" s="118"/>
      <c r="BOG91" s="118"/>
      <c r="BOH91" s="118"/>
      <c r="BOI91" s="118"/>
      <c r="BOJ91" s="118"/>
      <c r="BOK91" s="118"/>
      <c r="BOL91" s="118"/>
      <c r="BOM91" s="118"/>
      <c r="BON91" s="118"/>
      <c r="BOO91" s="118"/>
      <c r="BOP91" s="118"/>
      <c r="BOQ91" s="118"/>
      <c r="BOR91" s="118"/>
      <c r="BOS91" s="118"/>
      <c r="BOT91" s="118"/>
      <c r="BOU91" s="118"/>
      <c r="BOV91" s="118"/>
      <c r="BOW91" s="118"/>
      <c r="BOX91" s="118"/>
      <c r="BOY91" s="118"/>
      <c r="BOZ91" s="118"/>
      <c r="BPA91" s="118"/>
      <c r="BPB91" s="118"/>
      <c r="BPC91" s="118"/>
      <c r="BPD91" s="118"/>
      <c r="BPE91" s="118"/>
      <c r="BPF91" s="118"/>
      <c r="BPG91" s="118"/>
      <c r="BPH91" s="118"/>
      <c r="BPI91" s="118"/>
      <c r="BPJ91" s="118"/>
      <c r="BPK91" s="118"/>
      <c r="BPL91" s="118"/>
      <c r="BPM91" s="118"/>
      <c r="BPN91" s="118"/>
      <c r="BPO91" s="118"/>
      <c r="BPP91" s="118"/>
      <c r="BPQ91" s="118"/>
      <c r="BPR91" s="118"/>
      <c r="BPS91" s="118"/>
      <c r="BPT91" s="118"/>
      <c r="BPU91" s="118"/>
      <c r="BPV91" s="118"/>
      <c r="BPW91" s="118"/>
      <c r="BPX91" s="118"/>
      <c r="BPY91" s="118"/>
      <c r="BPZ91" s="118"/>
      <c r="BQA91" s="118"/>
      <c r="BQB91" s="118"/>
      <c r="BQC91" s="118"/>
      <c r="BQD91" s="118"/>
      <c r="BQE91" s="118"/>
      <c r="BQF91" s="118"/>
      <c r="BQG91" s="118"/>
      <c r="BQH91" s="118"/>
      <c r="BQI91" s="118"/>
      <c r="BQJ91" s="118"/>
      <c r="BQK91" s="118"/>
      <c r="BQL91" s="118"/>
      <c r="BQM91" s="118"/>
      <c r="BQN91" s="118"/>
      <c r="BQO91" s="118"/>
      <c r="BQP91" s="118"/>
      <c r="BQQ91" s="118"/>
      <c r="BQR91" s="118"/>
      <c r="BQS91" s="118"/>
      <c r="BQT91" s="118"/>
      <c r="BQU91" s="118"/>
      <c r="BQV91" s="118"/>
      <c r="BQW91" s="118"/>
      <c r="BQX91" s="118"/>
      <c r="BQY91" s="118"/>
      <c r="BQZ91" s="118"/>
      <c r="BRA91" s="118"/>
      <c r="BRB91" s="118"/>
      <c r="BRC91" s="118"/>
      <c r="BRD91" s="118"/>
      <c r="BRE91" s="118"/>
      <c r="BRF91" s="118"/>
      <c r="BRG91" s="118"/>
      <c r="BRH91" s="118"/>
      <c r="BRI91" s="118"/>
      <c r="BRJ91" s="118"/>
      <c r="BRK91" s="118"/>
      <c r="BRL91" s="118"/>
      <c r="BRM91" s="118"/>
      <c r="BRN91" s="118"/>
      <c r="BRO91" s="118"/>
      <c r="BRP91" s="118"/>
      <c r="BRQ91" s="118"/>
      <c r="BRR91" s="118"/>
      <c r="BRS91" s="118"/>
      <c r="BRT91" s="118"/>
      <c r="BRU91" s="118"/>
      <c r="BRV91" s="118"/>
      <c r="BRW91" s="118"/>
      <c r="BRX91" s="118"/>
      <c r="BRY91" s="118"/>
      <c r="BRZ91" s="118"/>
      <c r="BSA91" s="118"/>
      <c r="BSB91" s="118"/>
      <c r="BSC91" s="118"/>
      <c r="BSD91" s="118"/>
      <c r="BSE91" s="118"/>
      <c r="BSF91" s="118"/>
      <c r="BSG91" s="118"/>
      <c r="BSH91" s="118"/>
      <c r="BSI91" s="118"/>
      <c r="BSJ91" s="118"/>
      <c r="BSK91" s="118"/>
      <c r="BSL91" s="118"/>
      <c r="BSM91" s="118"/>
      <c r="BSN91" s="118"/>
      <c r="BSO91" s="118"/>
      <c r="BSP91" s="118"/>
      <c r="BSQ91" s="118"/>
      <c r="BSR91" s="118"/>
      <c r="BSS91" s="118"/>
      <c r="BST91" s="118"/>
      <c r="BSU91" s="118"/>
      <c r="BSV91" s="118"/>
      <c r="BSW91" s="118"/>
      <c r="BSX91" s="118"/>
      <c r="BSY91" s="118"/>
      <c r="BSZ91" s="118"/>
      <c r="BTA91" s="118"/>
      <c r="BTB91" s="118"/>
      <c r="BTC91" s="118"/>
      <c r="BTD91" s="118"/>
      <c r="BTE91" s="118"/>
      <c r="BTF91" s="118"/>
      <c r="BTG91" s="118"/>
      <c r="BTH91" s="118"/>
      <c r="BTI91" s="118"/>
      <c r="BTJ91" s="118"/>
      <c r="BTK91" s="118"/>
      <c r="BTL91" s="118"/>
      <c r="BTM91" s="118"/>
      <c r="BTN91" s="118"/>
      <c r="BTO91" s="118"/>
      <c r="BTP91" s="118"/>
      <c r="BTQ91" s="118"/>
      <c r="BTR91" s="118"/>
      <c r="BTS91" s="118"/>
      <c r="BTT91" s="118"/>
      <c r="BTU91" s="118"/>
      <c r="BTV91" s="118"/>
      <c r="BTW91" s="118"/>
      <c r="BTX91" s="118"/>
      <c r="BTY91" s="118"/>
      <c r="BTZ91" s="118"/>
      <c r="BUA91" s="118"/>
      <c r="BUB91" s="118"/>
      <c r="BUC91" s="118"/>
      <c r="BUD91" s="118"/>
      <c r="BUE91" s="118"/>
      <c r="BUF91" s="118"/>
      <c r="BUG91" s="118"/>
      <c r="BUH91" s="118"/>
      <c r="BUI91" s="118"/>
      <c r="BUJ91" s="118"/>
      <c r="BUK91" s="118"/>
      <c r="BUL91" s="118"/>
      <c r="BUM91" s="118"/>
      <c r="BUN91" s="118"/>
      <c r="BUO91" s="118"/>
      <c r="BUP91" s="118"/>
      <c r="BUQ91" s="118"/>
      <c r="BUR91" s="118"/>
      <c r="BUS91" s="118"/>
      <c r="BUT91" s="118"/>
      <c r="BUU91" s="118"/>
      <c r="BUV91" s="118"/>
      <c r="BUW91" s="118"/>
      <c r="BUX91" s="118"/>
      <c r="BUY91" s="118"/>
      <c r="BUZ91" s="118"/>
      <c r="BVA91" s="118"/>
      <c r="BVB91" s="118"/>
      <c r="BVC91" s="118"/>
      <c r="BVD91" s="118"/>
      <c r="BVE91" s="118"/>
      <c r="BVF91" s="118"/>
      <c r="BVG91" s="118"/>
      <c r="BVH91" s="118"/>
      <c r="BVI91" s="118"/>
      <c r="BVJ91" s="118"/>
      <c r="BVK91" s="118"/>
      <c r="BVL91" s="118"/>
      <c r="BVM91" s="118"/>
      <c r="BVN91" s="118"/>
      <c r="BVO91" s="118"/>
      <c r="BVP91" s="118"/>
      <c r="BVQ91" s="118"/>
      <c r="BVR91" s="118"/>
      <c r="BVS91" s="118"/>
      <c r="BVT91" s="118"/>
      <c r="BVU91" s="118"/>
      <c r="BVV91" s="118"/>
      <c r="BVW91" s="118"/>
      <c r="BVX91" s="118"/>
      <c r="BVY91" s="118"/>
      <c r="BVZ91" s="118"/>
      <c r="BWA91" s="118"/>
      <c r="BWB91" s="118"/>
      <c r="BWC91" s="118"/>
      <c r="BWD91" s="118"/>
      <c r="BWE91" s="118"/>
      <c r="BWF91" s="118"/>
      <c r="BWG91" s="118"/>
      <c r="BWH91" s="118"/>
      <c r="BWI91" s="118"/>
      <c r="BWJ91" s="118"/>
      <c r="BWK91" s="118"/>
      <c r="BWL91" s="118"/>
      <c r="BWM91" s="118"/>
      <c r="BWN91" s="118"/>
      <c r="BWO91" s="118"/>
      <c r="BWP91" s="118"/>
      <c r="BWQ91" s="118"/>
      <c r="BWR91" s="118"/>
      <c r="BWS91" s="118"/>
      <c r="BWT91" s="118"/>
      <c r="BWU91" s="118"/>
      <c r="BWV91" s="118"/>
      <c r="BWW91" s="118"/>
      <c r="BWX91" s="118"/>
      <c r="BWY91" s="118"/>
      <c r="BWZ91" s="118"/>
      <c r="BXA91" s="118"/>
      <c r="BXB91" s="118"/>
      <c r="BXC91" s="118"/>
      <c r="BXD91" s="118"/>
      <c r="BXE91" s="118"/>
      <c r="BXF91" s="118"/>
      <c r="BXG91" s="118"/>
      <c r="BXH91" s="118"/>
      <c r="BXI91" s="118"/>
      <c r="BXJ91" s="118"/>
      <c r="BXK91" s="118"/>
      <c r="BXL91" s="118"/>
      <c r="BXM91" s="118"/>
      <c r="BXN91" s="118"/>
      <c r="BXO91" s="118"/>
      <c r="BXP91" s="118"/>
      <c r="BXQ91" s="118"/>
      <c r="BXR91" s="118"/>
      <c r="BXS91" s="118"/>
      <c r="BXT91" s="118"/>
      <c r="BXU91" s="118"/>
      <c r="BXV91" s="118"/>
      <c r="BXW91" s="118"/>
      <c r="BXX91" s="118"/>
      <c r="BXY91" s="118"/>
      <c r="BXZ91" s="118"/>
      <c r="BYA91" s="118"/>
      <c r="BYB91" s="118"/>
      <c r="BYC91" s="118"/>
      <c r="BYD91" s="118"/>
      <c r="BYE91" s="118"/>
      <c r="BYF91" s="118"/>
      <c r="BYG91" s="118"/>
      <c r="BYH91" s="118"/>
      <c r="BYI91" s="118"/>
      <c r="BYJ91" s="118"/>
      <c r="BYK91" s="118"/>
      <c r="BYL91" s="118"/>
      <c r="BYM91" s="118"/>
      <c r="BYN91" s="118"/>
      <c r="BYO91" s="118"/>
      <c r="BYP91" s="118"/>
      <c r="BYQ91" s="118"/>
      <c r="BYR91" s="118"/>
      <c r="BYS91" s="118"/>
      <c r="BYT91" s="118"/>
      <c r="BYU91" s="118"/>
      <c r="BYV91" s="118"/>
      <c r="BYW91" s="118"/>
      <c r="BYX91" s="118"/>
      <c r="BYY91" s="118"/>
      <c r="BYZ91" s="118"/>
      <c r="BZA91" s="118"/>
      <c r="BZB91" s="118"/>
      <c r="BZC91" s="118"/>
      <c r="BZD91" s="118"/>
      <c r="BZE91" s="118"/>
      <c r="BZF91" s="118"/>
      <c r="BZG91" s="118"/>
      <c r="BZH91" s="118"/>
      <c r="BZI91" s="118"/>
      <c r="BZJ91" s="118"/>
      <c r="BZK91" s="118"/>
      <c r="BZL91" s="118"/>
      <c r="BZM91" s="118"/>
      <c r="BZN91" s="118"/>
      <c r="BZO91" s="118"/>
      <c r="BZP91" s="118"/>
      <c r="BZQ91" s="118"/>
      <c r="BZR91" s="118"/>
      <c r="BZS91" s="118"/>
      <c r="BZT91" s="118"/>
      <c r="BZU91" s="118"/>
      <c r="BZV91" s="118"/>
      <c r="BZW91" s="118"/>
      <c r="BZX91" s="118"/>
      <c r="BZY91" s="118"/>
      <c r="BZZ91" s="118"/>
      <c r="CAA91" s="118"/>
      <c r="CAB91" s="118"/>
      <c r="CAC91" s="118"/>
      <c r="CAD91" s="118"/>
      <c r="CAE91" s="118"/>
      <c r="CAF91" s="118"/>
      <c r="CAG91" s="118"/>
      <c r="CAH91" s="118"/>
      <c r="CAI91" s="118"/>
      <c r="CAJ91" s="118"/>
      <c r="CAK91" s="118"/>
      <c r="CAL91" s="118"/>
      <c r="CAM91" s="118"/>
      <c r="CAN91" s="118"/>
      <c r="CAO91" s="118"/>
      <c r="CAP91" s="118"/>
      <c r="CAQ91" s="118"/>
      <c r="CAR91" s="118"/>
      <c r="CAS91" s="118"/>
      <c r="CAT91" s="118"/>
      <c r="CAU91" s="118"/>
      <c r="CAV91" s="118"/>
      <c r="CAW91" s="118"/>
      <c r="CAX91" s="118"/>
      <c r="CAY91" s="118"/>
      <c r="CAZ91" s="118"/>
      <c r="CBA91" s="118"/>
      <c r="CBB91" s="118"/>
      <c r="CBC91" s="118"/>
      <c r="CBD91" s="118"/>
      <c r="CBE91" s="118"/>
      <c r="CBF91" s="118"/>
      <c r="CBG91" s="118"/>
      <c r="CBH91" s="118"/>
      <c r="CBI91" s="118"/>
      <c r="CBJ91" s="118"/>
      <c r="CBK91" s="118"/>
      <c r="CBL91" s="118"/>
      <c r="CBM91" s="118"/>
      <c r="CBN91" s="118"/>
      <c r="CBO91" s="118"/>
      <c r="CBP91" s="118"/>
      <c r="CBQ91" s="118"/>
      <c r="CBR91" s="118"/>
      <c r="CBS91" s="118"/>
      <c r="CBT91" s="118"/>
      <c r="CBU91" s="118"/>
      <c r="CBV91" s="118"/>
      <c r="CBW91" s="118"/>
      <c r="CBX91" s="118"/>
      <c r="CBY91" s="118"/>
      <c r="CBZ91" s="118"/>
      <c r="CCA91" s="118"/>
      <c r="CCB91" s="118"/>
      <c r="CCC91" s="118"/>
      <c r="CCD91" s="118"/>
      <c r="CCE91" s="118"/>
      <c r="CCF91" s="118"/>
      <c r="CCG91" s="118"/>
      <c r="CCH91" s="118"/>
      <c r="CCI91" s="118"/>
      <c r="CCJ91" s="118"/>
      <c r="CCK91" s="118"/>
      <c r="CCL91" s="118"/>
      <c r="CCM91" s="118"/>
      <c r="CCN91" s="118"/>
      <c r="CCO91" s="118"/>
      <c r="CCP91" s="118"/>
      <c r="CCQ91" s="118"/>
      <c r="CCR91" s="118"/>
      <c r="CCS91" s="118"/>
      <c r="CCT91" s="118"/>
      <c r="CCU91" s="118"/>
      <c r="CCV91" s="118"/>
      <c r="CCW91" s="118"/>
      <c r="CCX91" s="118"/>
      <c r="CCY91" s="118"/>
      <c r="CCZ91" s="118"/>
      <c r="CDA91" s="118"/>
      <c r="CDB91" s="118"/>
      <c r="CDC91" s="118"/>
      <c r="CDD91" s="118"/>
      <c r="CDE91" s="118"/>
      <c r="CDF91" s="118"/>
      <c r="CDG91" s="118"/>
      <c r="CDH91" s="118"/>
      <c r="CDI91" s="118"/>
      <c r="CDJ91" s="118"/>
      <c r="CDK91" s="118"/>
      <c r="CDL91" s="118"/>
      <c r="CDM91" s="118"/>
      <c r="CDN91" s="118"/>
      <c r="CDO91" s="118"/>
      <c r="CDP91" s="118"/>
      <c r="CDQ91" s="118"/>
      <c r="CDR91" s="118"/>
      <c r="CDS91" s="118"/>
      <c r="CDT91" s="118"/>
      <c r="CDU91" s="118"/>
      <c r="CDV91" s="118"/>
      <c r="CDW91" s="118"/>
      <c r="CDX91" s="118"/>
      <c r="CDY91" s="118"/>
      <c r="CDZ91" s="118"/>
      <c r="CEA91" s="118"/>
      <c r="CEB91" s="118"/>
      <c r="CEC91" s="118"/>
      <c r="CED91" s="118"/>
      <c r="CEE91" s="118"/>
      <c r="CEF91" s="118"/>
      <c r="CEG91" s="118"/>
      <c r="CEH91" s="118"/>
      <c r="CEI91" s="118"/>
      <c r="CEJ91" s="118"/>
      <c r="CEK91" s="118"/>
      <c r="CEL91" s="118"/>
      <c r="CEM91" s="118"/>
      <c r="CEN91" s="118"/>
      <c r="CEO91" s="118"/>
      <c r="CEP91" s="118"/>
      <c r="CEQ91" s="118"/>
      <c r="CER91" s="118"/>
      <c r="CES91" s="118"/>
      <c r="CET91" s="118"/>
      <c r="CEU91" s="118"/>
      <c r="CEV91" s="118"/>
      <c r="CEW91" s="118"/>
      <c r="CEX91" s="118"/>
      <c r="CEY91" s="118"/>
      <c r="CEZ91" s="118"/>
      <c r="CFA91" s="118"/>
      <c r="CFB91" s="118"/>
      <c r="CFC91" s="118"/>
      <c r="CFD91" s="118"/>
      <c r="CFE91" s="118"/>
      <c r="CFF91" s="118"/>
      <c r="CFG91" s="118"/>
      <c r="CFH91" s="118"/>
      <c r="CFI91" s="118"/>
      <c r="CFJ91" s="118"/>
      <c r="CFK91" s="118"/>
      <c r="CFL91" s="118"/>
      <c r="CFM91" s="118"/>
      <c r="CFN91" s="118"/>
      <c r="CFO91" s="118"/>
      <c r="CFP91" s="118"/>
      <c r="CFQ91" s="118"/>
      <c r="CFR91" s="118"/>
      <c r="CFS91" s="118"/>
      <c r="CFT91" s="118"/>
      <c r="CFU91" s="118"/>
      <c r="CFV91" s="118"/>
      <c r="CFW91" s="118"/>
      <c r="CFX91" s="118"/>
      <c r="CFY91" s="118"/>
      <c r="CFZ91" s="118"/>
      <c r="CGA91" s="118"/>
      <c r="CGB91" s="118"/>
      <c r="CGC91" s="118"/>
      <c r="CGD91" s="118"/>
      <c r="CGE91" s="118"/>
      <c r="CGF91" s="118"/>
      <c r="CGG91" s="118"/>
      <c r="CGH91" s="118"/>
      <c r="CGI91" s="118"/>
      <c r="CGJ91" s="118"/>
      <c r="CGK91" s="118"/>
      <c r="CGL91" s="118"/>
      <c r="CGM91" s="118"/>
      <c r="CGN91" s="118"/>
      <c r="CGO91" s="118"/>
      <c r="CGP91" s="118"/>
      <c r="CGQ91" s="118"/>
      <c r="CGR91" s="118"/>
      <c r="CGS91" s="118"/>
      <c r="CGT91" s="118"/>
      <c r="CGU91" s="118"/>
      <c r="CGV91" s="118"/>
      <c r="CGW91" s="118"/>
      <c r="CGX91" s="118"/>
      <c r="CGY91" s="118"/>
      <c r="CGZ91" s="118"/>
      <c r="CHA91" s="118"/>
      <c r="CHB91" s="118"/>
      <c r="CHC91" s="118"/>
      <c r="CHD91" s="118"/>
      <c r="CHE91" s="118"/>
      <c r="CHF91" s="118"/>
      <c r="CHG91" s="118"/>
      <c r="CHH91" s="118"/>
      <c r="CHI91" s="118"/>
      <c r="CHJ91" s="118"/>
      <c r="CHK91" s="118"/>
      <c r="CHL91" s="118"/>
      <c r="CHM91" s="118"/>
      <c r="CHN91" s="118"/>
      <c r="CHO91" s="118"/>
      <c r="CHP91" s="118"/>
      <c r="CHQ91" s="118"/>
      <c r="CHR91" s="118"/>
      <c r="CHS91" s="118"/>
      <c r="CHT91" s="118"/>
      <c r="CHU91" s="118"/>
      <c r="CHV91" s="118"/>
      <c r="CHW91" s="118"/>
      <c r="CHX91" s="118"/>
      <c r="CHY91" s="118"/>
      <c r="CHZ91" s="118"/>
      <c r="CIA91" s="118"/>
      <c r="CIB91" s="118"/>
      <c r="CIC91" s="118"/>
      <c r="CID91" s="118"/>
      <c r="CIE91" s="118"/>
      <c r="CIF91" s="118"/>
      <c r="CIG91" s="118"/>
      <c r="CIH91" s="118"/>
      <c r="CII91" s="118"/>
      <c r="CIJ91" s="118"/>
      <c r="CIK91" s="118"/>
      <c r="CIL91" s="118"/>
      <c r="CIM91" s="118"/>
      <c r="CIN91" s="118"/>
      <c r="CIO91" s="118"/>
      <c r="CIP91" s="118"/>
      <c r="CIQ91" s="118"/>
      <c r="CIR91" s="118"/>
      <c r="CIS91" s="118"/>
      <c r="CIT91" s="118"/>
      <c r="CIU91" s="118"/>
      <c r="CIV91" s="118"/>
      <c r="CIW91" s="118"/>
      <c r="CIX91" s="118"/>
      <c r="CIY91" s="118"/>
      <c r="CIZ91" s="118"/>
      <c r="CJA91" s="118"/>
      <c r="CJB91" s="118"/>
      <c r="CJC91" s="118"/>
      <c r="CJD91" s="118"/>
      <c r="CJE91" s="118"/>
      <c r="CJF91" s="118"/>
      <c r="CJG91" s="118"/>
      <c r="CJH91" s="118"/>
      <c r="CJI91" s="118"/>
      <c r="CJJ91" s="118"/>
      <c r="CJK91" s="118"/>
      <c r="CJL91" s="118"/>
      <c r="CJM91" s="118"/>
      <c r="CJN91" s="118"/>
      <c r="CJO91" s="118"/>
      <c r="CJP91" s="118"/>
      <c r="CJQ91" s="118"/>
      <c r="CJR91" s="118"/>
      <c r="CJS91" s="118"/>
      <c r="CJT91" s="118"/>
      <c r="CJU91" s="118"/>
      <c r="CJV91" s="118"/>
      <c r="CJW91" s="118"/>
      <c r="CJX91" s="118"/>
      <c r="CJY91" s="118"/>
      <c r="CJZ91" s="118"/>
      <c r="CKA91" s="118"/>
      <c r="CKB91" s="118"/>
      <c r="CKC91" s="118"/>
      <c r="CKD91" s="118"/>
      <c r="CKE91" s="118"/>
      <c r="CKF91" s="118"/>
      <c r="CKG91" s="118"/>
      <c r="CKH91" s="118"/>
      <c r="CKI91" s="118"/>
      <c r="CKJ91" s="118"/>
      <c r="CKK91" s="118"/>
      <c r="CKL91" s="118"/>
      <c r="CKM91" s="118"/>
      <c r="CKN91" s="118"/>
      <c r="CKO91" s="118"/>
      <c r="CKP91" s="118"/>
      <c r="CKQ91" s="118"/>
      <c r="CKR91" s="118"/>
      <c r="CKS91" s="118"/>
      <c r="CKT91" s="118"/>
      <c r="CKU91" s="118"/>
      <c r="CKV91" s="118"/>
      <c r="CKW91" s="118"/>
      <c r="CKX91" s="118"/>
      <c r="CKY91" s="118"/>
      <c r="CKZ91" s="118"/>
      <c r="CLA91" s="118"/>
      <c r="CLB91" s="118"/>
      <c r="CLC91" s="118"/>
      <c r="CLD91" s="118"/>
      <c r="CLE91" s="118"/>
      <c r="CLF91" s="118"/>
      <c r="CLG91" s="118"/>
      <c r="CLH91" s="118"/>
      <c r="CLI91" s="118"/>
      <c r="CLJ91" s="118"/>
      <c r="CLK91" s="118"/>
      <c r="CLL91" s="118"/>
      <c r="CLM91" s="118"/>
      <c r="CLN91" s="118"/>
      <c r="CLO91" s="118"/>
      <c r="CLP91" s="118"/>
      <c r="CLQ91" s="118"/>
      <c r="CLR91" s="118"/>
      <c r="CLS91" s="118"/>
      <c r="CLT91" s="118"/>
      <c r="CLU91" s="118"/>
      <c r="CLV91" s="118"/>
      <c r="CLW91" s="118"/>
      <c r="CLX91" s="118"/>
      <c r="CLY91" s="118"/>
      <c r="CLZ91" s="118"/>
      <c r="CMA91" s="118"/>
      <c r="CMB91" s="118"/>
      <c r="CMC91" s="118"/>
      <c r="CMD91" s="118"/>
      <c r="CME91" s="118"/>
      <c r="CMF91" s="118"/>
      <c r="CMG91" s="118"/>
      <c r="CMH91" s="118"/>
      <c r="CMI91" s="118"/>
      <c r="CMJ91" s="118"/>
      <c r="CMK91" s="118"/>
      <c r="CML91" s="118"/>
      <c r="CMM91" s="118"/>
      <c r="CMN91" s="118"/>
      <c r="CMO91" s="118"/>
      <c r="CMP91" s="118"/>
      <c r="CMQ91" s="118"/>
      <c r="CMR91" s="118"/>
      <c r="CMS91" s="118"/>
      <c r="CMT91" s="118"/>
      <c r="CMU91" s="118"/>
      <c r="CMV91" s="118"/>
      <c r="CMW91" s="118"/>
      <c r="CMX91" s="118"/>
      <c r="CMY91" s="118"/>
      <c r="CMZ91" s="118"/>
      <c r="CNA91" s="118"/>
      <c r="CNB91" s="118"/>
      <c r="CNC91" s="118"/>
      <c r="CND91" s="118"/>
      <c r="CNE91" s="118"/>
      <c r="CNF91" s="118"/>
      <c r="CNG91" s="118"/>
      <c r="CNH91" s="118"/>
      <c r="CNI91" s="118"/>
      <c r="CNJ91" s="118"/>
      <c r="CNK91" s="118"/>
      <c r="CNL91" s="118"/>
      <c r="CNM91" s="118"/>
      <c r="CNN91" s="118"/>
      <c r="CNO91" s="118"/>
      <c r="CNP91" s="118"/>
      <c r="CNQ91" s="118"/>
      <c r="CNR91" s="118"/>
      <c r="CNS91" s="118"/>
      <c r="CNT91" s="118"/>
      <c r="CNU91" s="118"/>
      <c r="CNV91" s="118"/>
      <c r="CNW91" s="118"/>
      <c r="CNX91" s="118"/>
      <c r="CNY91" s="118"/>
      <c r="CNZ91" s="118"/>
      <c r="COA91" s="118"/>
      <c r="COB91" s="118"/>
      <c r="COC91" s="118"/>
      <c r="COD91" s="118"/>
      <c r="COE91" s="118"/>
      <c r="COF91" s="118"/>
      <c r="COG91" s="118"/>
      <c r="COH91" s="118"/>
      <c r="COI91" s="118"/>
      <c r="COJ91" s="118"/>
      <c r="COK91" s="118"/>
      <c r="COL91" s="118"/>
      <c r="COM91" s="118"/>
      <c r="CON91" s="118"/>
      <c r="COO91" s="118"/>
      <c r="COP91" s="118"/>
      <c r="COQ91" s="118"/>
      <c r="COR91" s="118"/>
      <c r="COS91" s="118"/>
      <c r="COT91" s="118"/>
      <c r="COU91" s="118"/>
      <c r="COV91" s="118"/>
      <c r="COW91" s="118"/>
      <c r="COX91" s="118"/>
      <c r="COY91" s="118"/>
      <c r="COZ91" s="118"/>
      <c r="CPA91" s="118"/>
      <c r="CPB91" s="118"/>
      <c r="CPC91" s="118"/>
      <c r="CPD91" s="118"/>
      <c r="CPE91" s="118"/>
      <c r="CPF91" s="118"/>
      <c r="CPG91" s="118"/>
      <c r="CPH91" s="118"/>
      <c r="CPI91" s="118"/>
      <c r="CPJ91" s="118"/>
      <c r="CPK91" s="118"/>
      <c r="CPL91" s="118"/>
      <c r="CPM91" s="118"/>
      <c r="CPN91" s="118"/>
      <c r="CPO91" s="118"/>
      <c r="CPP91" s="118"/>
      <c r="CPQ91" s="118"/>
      <c r="CPR91" s="118"/>
      <c r="CPS91" s="118"/>
      <c r="CPT91" s="118"/>
      <c r="CPU91" s="118"/>
      <c r="CPV91" s="118"/>
      <c r="CPW91" s="118"/>
      <c r="CPX91" s="118"/>
      <c r="CPY91" s="118"/>
      <c r="CPZ91" s="118"/>
      <c r="CQA91" s="118"/>
      <c r="CQB91" s="118"/>
      <c r="CQC91" s="118"/>
      <c r="CQD91" s="118"/>
      <c r="CQE91" s="118"/>
      <c r="CQF91" s="118"/>
      <c r="CQG91" s="118"/>
      <c r="CQH91" s="118"/>
      <c r="CQI91" s="118"/>
      <c r="CQJ91" s="118"/>
      <c r="CQK91" s="118"/>
      <c r="CQL91" s="118"/>
      <c r="CQM91" s="118"/>
      <c r="CQN91" s="118"/>
      <c r="CQO91" s="118"/>
      <c r="CQP91" s="118"/>
      <c r="CQQ91" s="118"/>
      <c r="CQR91" s="118"/>
      <c r="CQS91" s="118"/>
      <c r="CQT91" s="118"/>
      <c r="CQU91" s="118"/>
      <c r="CQV91" s="118"/>
      <c r="CQW91" s="118"/>
      <c r="CQX91" s="118"/>
      <c r="CQY91" s="118"/>
      <c r="CQZ91" s="118"/>
      <c r="CRA91" s="118"/>
      <c r="CRB91" s="118"/>
      <c r="CRC91" s="118"/>
      <c r="CRD91" s="118"/>
      <c r="CRE91" s="118"/>
      <c r="CRF91" s="118"/>
      <c r="CRG91" s="118"/>
      <c r="CRH91" s="118"/>
      <c r="CRI91" s="118"/>
      <c r="CRJ91" s="118"/>
      <c r="CRK91" s="118"/>
      <c r="CRL91" s="118"/>
      <c r="CRM91" s="118"/>
      <c r="CRN91" s="118"/>
      <c r="CRO91" s="118"/>
      <c r="CRP91" s="118"/>
      <c r="CRQ91" s="118"/>
      <c r="CRR91" s="118"/>
      <c r="CRS91" s="118"/>
      <c r="CRT91" s="118"/>
      <c r="CRU91" s="118"/>
      <c r="CRV91" s="118"/>
      <c r="CRW91" s="118"/>
      <c r="CRX91" s="118"/>
      <c r="CRY91" s="118"/>
      <c r="CRZ91" s="118"/>
      <c r="CSA91" s="118"/>
      <c r="CSB91" s="118"/>
      <c r="CSC91" s="118"/>
      <c r="CSD91" s="118"/>
      <c r="CSE91" s="118"/>
      <c r="CSF91" s="118"/>
      <c r="CSG91" s="118"/>
      <c r="CSH91" s="118"/>
      <c r="CSI91" s="118"/>
      <c r="CSJ91" s="118"/>
      <c r="CSK91" s="118"/>
      <c r="CSL91" s="118"/>
      <c r="CSM91" s="118"/>
      <c r="CSN91" s="118"/>
      <c r="CSO91" s="118"/>
      <c r="CSP91" s="118"/>
      <c r="CSQ91" s="118"/>
      <c r="CSR91" s="118"/>
      <c r="CSS91" s="118"/>
      <c r="CST91" s="118"/>
      <c r="CSU91" s="118"/>
      <c r="CSV91" s="118"/>
      <c r="CSW91" s="118"/>
      <c r="CSX91" s="118"/>
      <c r="CSY91" s="118"/>
      <c r="CSZ91" s="118"/>
      <c r="CTA91" s="118"/>
      <c r="CTB91" s="118"/>
      <c r="CTC91" s="118"/>
      <c r="CTD91" s="118"/>
      <c r="CTE91" s="118"/>
      <c r="CTF91" s="118"/>
      <c r="CTG91" s="118"/>
      <c r="CTH91" s="118"/>
      <c r="CTI91" s="118"/>
      <c r="CTJ91" s="118"/>
      <c r="CTK91" s="118"/>
      <c r="CTL91" s="118"/>
      <c r="CTM91" s="118"/>
      <c r="CTN91" s="118"/>
      <c r="CTO91" s="118"/>
      <c r="CTP91" s="118"/>
      <c r="CTQ91" s="118"/>
      <c r="CTR91" s="118"/>
      <c r="CTS91" s="118"/>
      <c r="CTT91" s="118"/>
      <c r="CTU91" s="118"/>
      <c r="CTV91" s="118"/>
      <c r="CTW91" s="118"/>
      <c r="CTX91" s="118"/>
      <c r="CTY91" s="118"/>
      <c r="CTZ91" s="118"/>
      <c r="CUA91" s="118"/>
      <c r="CUB91" s="118"/>
      <c r="CUC91" s="118"/>
      <c r="CUD91" s="118"/>
      <c r="CUE91" s="118"/>
      <c r="CUF91" s="118"/>
      <c r="CUG91" s="118"/>
      <c r="CUH91" s="118"/>
      <c r="CUI91" s="118"/>
      <c r="CUJ91" s="118"/>
      <c r="CUK91" s="118"/>
      <c r="CUL91" s="118"/>
      <c r="CUM91" s="118"/>
      <c r="CUN91" s="118"/>
      <c r="CUO91" s="118"/>
      <c r="CUP91" s="118"/>
      <c r="CUQ91" s="118"/>
      <c r="CUR91" s="118"/>
      <c r="CUS91" s="118"/>
      <c r="CUT91" s="118"/>
      <c r="CUU91" s="118"/>
      <c r="CUV91" s="118"/>
      <c r="CUW91" s="118"/>
      <c r="CUX91" s="118"/>
      <c r="CUY91" s="118"/>
      <c r="CUZ91" s="118"/>
      <c r="CVA91" s="118"/>
      <c r="CVB91" s="118"/>
      <c r="CVC91" s="118"/>
      <c r="CVD91" s="118"/>
      <c r="CVE91" s="118"/>
      <c r="CVF91" s="118"/>
      <c r="CVG91" s="118"/>
      <c r="CVH91" s="118"/>
      <c r="CVI91" s="118"/>
      <c r="CVJ91" s="118"/>
      <c r="CVK91" s="118"/>
      <c r="CVL91" s="118"/>
      <c r="CVM91" s="118"/>
      <c r="CVN91" s="118"/>
      <c r="CVO91" s="118"/>
      <c r="CVP91" s="118"/>
      <c r="CVQ91" s="118"/>
      <c r="CVR91" s="118"/>
      <c r="CVS91" s="118"/>
      <c r="CVT91" s="118"/>
      <c r="CVU91" s="118"/>
      <c r="CVV91" s="118"/>
      <c r="CVW91" s="118"/>
      <c r="CVX91" s="118"/>
      <c r="CVY91" s="118"/>
      <c r="CVZ91" s="118"/>
      <c r="CWA91" s="118"/>
      <c r="CWB91" s="118"/>
      <c r="CWC91" s="118"/>
      <c r="CWD91" s="118"/>
      <c r="CWE91" s="118"/>
      <c r="CWF91" s="118"/>
      <c r="CWG91" s="118"/>
      <c r="CWH91" s="118"/>
      <c r="CWI91" s="118"/>
      <c r="CWJ91" s="118"/>
      <c r="CWK91" s="118"/>
      <c r="CWL91" s="118"/>
      <c r="CWM91" s="118"/>
      <c r="CWN91" s="118"/>
      <c r="CWO91" s="118"/>
      <c r="CWP91" s="118"/>
      <c r="CWQ91" s="118"/>
      <c r="CWR91" s="118"/>
      <c r="CWS91" s="118"/>
      <c r="CWT91" s="118"/>
      <c r="CWU91" s="118"/>
      <c r="CWV91" s="118"/>
      <c r="CWW91" s="118"/>
      <c r="CWX91" s="118"/>
      <c r="CWY91" s="118"/>
      <c r="CWZ91" s="118"/>
      <c r="CXA91" s="118"/>
      <c r="CXB91" s="118"/>
      <c r="CXC91" s="118"/>
      <c r="CXD91" s="118"/>
      <c r="CXE91" s="118"/>
      <c r="CXF91" s="118"/>
      <c r="CXG91" s="118"/>
      <c r="CXH91" s="118"/>
      <c r="CXI91" s="118"/>
      <c r="CXJ91" s="118"/>
      <c r="CXK91" s="118"/>
      <c r="CXL91" s="118"/>
      <c r="CXM91" s="118"/>
      <c r="CXN91" s="118"/>
      <c r="CXO91" s="118"/>
      <c r="CXP91" s="118"/>
      <c r="CXQ91" s="118"/>
      <c r="CXR91" s="118"/>
      <c r="CXS91" s="118"/>
      <c r="CXT91" s="118"/>
      <c r="CXU91" s="118"/>
      <c r="CXV91" s="118"/>
      <c r="CXW91" s="118"/>
      <c r="CXX91" s="118"/>
      <c r="CXY91" s="118"/>
      <c r="CXZ91" s="118"/>
      <c r="CYA91" s="118"/>
      <c r="CYB91" s="118"/>
      <c r="CYC91" s="118"/>
      <c r="CYD91" s="118"/>
      <c r="CYE91" s="118"/>
      <c r="CYF91" s="118"/>
      <c r="CYG91" s="118"/>
      <c r="CYH91" s="118"/>
      <c r="CYI91" s="118"/>
      <c r="CYJ91" s="118"/>
      <c r="CYK91" s="118"/>
      <c r="CYL91" s="118"/>
      <c r="CYM91" s="118"/>
      <c r="CYN91" s="118"/>
      <c r="CYO91" s="118"/>
      <c r="CYP91" s="118"/>
      <c r="CYQ91" s="118"/>
      <c r="CYR91" s="118"/>
      <c r="CYS91" s="118"/>
      <c r="CYT91" s="118"/>
      <c r="CYU91" s="118"/>
      <c r="CYV91" s="118"/>
      <c r="CYW91" s="118"/>
      <c r="CYX91" s="118"/>
      <c r="CYY91" s="118"/>
      <c r="CYZ91" s="118"/>
      <c r="CZA91" s="118"/>
      <c r="CZB91" s="118"/>
      <c r="CZC91" s="118"/>
      <c r="CZD91" s="118"/>
      <c r="CZE91" s="118"/>
      <c r="CZF91" s="118"/>
      <c r="CZG91" s="118"/>
      <c r="CZH91" s="118"/>
      <c r="CZI91" s="118"/>
      <c r="CZJ91" s="118"/>
      <c r="CZK91" s="118"/>
      <c r="CZL91" s="118"/>
      <c r="CZM91" s="118"/>
      <c r="CZN91" s="118"/>
      <c r="CZO91" s="118"/>
      <c r="CZP91" s="118"/>
      <c r="CZQ91" s="118"/>
      <c r="CZR91" s="118"/>
      <c r="CZS91" s="118"/>
      <c r="CZT91" s="118"/>
      <c r="CZU91" s="118"/>
      <c r="CZV91" s="118"/>
      <c r="CZW91" s="118"/>
      <c r="CZX91" s="118"/>
      <c r="CZY91" s="118"/>
      <c r="CZZ91" s="118"/>
      <c r="DAA91" s="118"/>
      <c r="DAB91" s="118"/>
      <c r="DAC91" s="118"/>
      <c r="DAD91" s="118"/>
      <c r="DAE91" s="118"/>
      <c r="DAF91" s="118"/>
      <c r="DAG91" s="118"/>
      <c r="DAH91" s="118"/>
      <c r="DAI91" s="118"/>
      <c r="DAJ91" s="118"/>
      <c r="DAK91" s="118"/>
      <c r="DAL91" s="118"/>
      <c r="DAM91" s="118"/>
      <c r="DAN91" s="118"/>
      <c r="DAO91" s="118"/>
      <c r="DAP91" s="118"/>
      <c r="DAQ91" s="118"/>
      <c r="DAR91" s="118"/>
      <c r="DAS91" s="118"/>
      <c r="DAT91" s="118"/>
      <c r="DAU91" s="118"/>
      <c r="DAV91" s="118"/>
      <c r="DAW91" s="118"/>
      <c r="DAX91" s="118"/>
      <c r="DAY91" s="118"/>
      <c r="DAZ91" s="118"/>
      <c r="DBA91" s="118"/>
      <c r="DBB91" s="118"/>
      <c r="DBC91" s="118"/>
      <c r="DBD91" s="118"/>
      <c r="DBE91" s="118"/>
      <c r="DBF91" s="118"/>
      <c r="DBG91" s="118"/>
      <c r="DBH91" s="118"/>
      <c r="DBI91" s="118"/>
      <c r="DBJ91" s="118"/>
      <c r="DBK91" s="118"/>
      <c r="DBL91" s="118"/>
      <c r="DBM91" s="118"/>
      <c r="DBN91" s="118"/>
      <c r="DBO91" s="118"/>
      <c r="DBP91" s="118"/>
      <c r="DBQ91" s="118"/>
      <c r="DBR91" s="118"/>
      <c r="DBS91" s="118"/>
      <c r="DBT91" s="118"/>
      <c r="DBU91" s="118"/>
      <c r="DBV91" s="118"/>
      <c r="DBW91" s="118"/>
      <c r="DBX91" s="118"/>
      <c r="DBY91" s="118"/>
      <c r="DBZ91" s="118"/>
      <c r="DCA91" s="118"/>
      <c r="DCB91" s="118"/>
      <c r="DCC91" s="118"/>
      <c r="DCD91" s="118"/>
      <c r="DCE91" s="118"/>
      <c r="DCF91" s="118"/>
      <c r="DCG91" s="118"/>
      <c r="DCH91" s="118"/>
      <c r="DCI91" s="118"/>
      <c r="DCJ91" s="118"/>
      <c r="DCK91" s="118"/>
      <c r="DCL91" s="118"/>
      <c r="DCM91" s="118"/>
      <c r="DCN91" s="118"/>
      <c r="DCO91" s="118"/>
      <c r="DCP91" s="118"/>
      <c r="DCQ91" s="118"/>
      <c r="DCR91" s="118"/>
      <c r="DCS91" s="118"/>
      <c r="DCT91" s="118"/>
      <c r="DCU91" s="118"/>
      <c r="DCV91" s="118"/>
      <c r="DCW91" s="118"/>
      <c r="DCX91" s="118"/>
      <c r="DCY91" s="118"/>
      <c r="DCZ91" s="118"/>
      <c r="DDA91" s="118"/>
      <c r="DDB91" s="118"/>
      <c r="DDC91" s="118"/>
      <c r="DDD91" s="118"/>
      <c r="DDE91" s="118"/>
      <c r="DDF91" s="118"/>
      <c r="DDG91" s="118"/>
      <c r="DDH91" s="118"/>
      <c r="DDI91" s="118"/>
      <c r="DDJ91" s="118"/>
      <c r="DDK91" s="118"/>
      <c r="DDL91" s="118"/>
      <c r="DDM91" s="118"/>
      <c r="DDN91" s="118"/>
      <c r="DDO91" s="118"/>
      <c r="DDP91" s="118"/>
      <c r="DDQ91" s="118"/>
      <c r="DDR91" s="118"/>
      <c r="DDS91" s="118"/>
      <c r="DDT91" s="118"/>
      <c r="DDU91" s="118"/>
      <c r="DDV91" s="118"/>
      <c r="DDW91" s="118"/>
      <c r="DDX91" s="118"/>
      <c r="DDY91" s="118"/>
      <c r="DDZ91" s="118"/>
      <c r="DEA91" s="118"/>
      <c r="DEB91" s="118"/>
      <c r="DEC91" s="118"/>
      <c r="DED91" s="118"/>
      <c r="DEE91" s="118"/>
      <c r="DEF91" s="118"/>
      <c r="DEG91" s="118"/>
      <c r="DEH91" s="118"/>
      <c r="DEI91" s="118"/>
      <c r="DEJ91" s="118"/>
      <c r="DEK91" s="118"/>
      <c r="DEL91" s="118"/>
      <c r="DEM91" s="118"/>
      <c r="DEN91" s="118"/>
      <c r="DEO91" s="118"/>
      <c r="DEP91" s="118"/>
      <c r="DEQ91" s="118"/>
      <c r="DER91" s="118"/>
      <c r="DES91" s="118"/>
      <c r="DET91" s="118"/>
      <c r="DEU91" s="118"/>
      <c r="DEV91" s="118"/>
      <c r="DEW91" s="118"/>
      <c r="DEX91" s="118"/>
      <c r="DEY91" s="118"/>
      <c r="DEZ91" s="118"/>
      <c r="DFA91" s="118"/>
      <c r="DFB91" s="118"/>
      <c r="DFC91" s="118"/>
      <c r="DFD91" s="118"/>
      <c r="DFE91" s="118"/>
      <c r="DFF91" s="118"/>
      <c r="DFG91" s="118"/>
      <c r="DFH91" s="118"/>
      <c r="DFI91" s="118"/>
      <c r="DFJ91" s="118"/>
      <c r="DFK91" s="118"/>
      <c r="DFL91" s="118"/>
      <c r="DFM91" s="118"/>
      <c r="DFN91" s="118"/>
      <c r="DFO91" s="118"/>
      <c r="DFP91" s="118"/>
      <c r="DFQ91" s="118"/>
      <c r="DFR91" s="118"/>
      <c r="DFS91" s="118"/>
      <c r="DFT91" s="118"/>
      <c r="DFU91" s="118"/>
      <c r="DFV91" s="118"/>
      <c r="DFW91" s="118"/>
      <c r="DFX91" s="118"/>
      <c r="DFY91" s="118"/>
      <c r="DFZ91" s="118"/>
      <c r="DGA91" s="118"/>
      <c r="DGB91" s="118"/>
      <c r="DGC91" s="118"/>
      <c r="DGD91" s="118"/>
      <c r="DGE91" s="118"/>
      <c r="DGF91" s="118"/>
      <c r="DGG91" s="118"/>
      <c r="DGH91" s="118"/>
      <c r="DGI91" s="118"/>
      <c r="DGJ91" s="118"/>
      <c r="DGK91" s="118"/>
      <c r="DGL91" s="118"/>
      <c r="DGM91" s="118"/>
      <c r="DGN91" s="118"/>
      <c r="DGO91" s="118"/>
      <c r="DGP91" s="118"/>
      <c r="DGQ91" s="118"/>
      <c r="DGR91" s="118"/>
      <c r="DGS91" s="118"/>
      <c r="DGT91" s="118"/>
      <c r="DGU91" s="118"/>
      <c r="DGV91" s="118"/>
      <c r="DGW91" s="118"/>
      <c r="DGX91" s="118"/>
      <c r="DGY91" s="118"/>
      <c r="DGZ91" s="118"/>
      <c r="DHA91" s="118"/>
      <c r="DHB91" s="118"/>
      <c r="DHC91" s="118"/>
      <c r="DHD91" s="118"/>
      <c r="DHE91" s="118"/>
      <c r="DHF91" s="118"/>
      <c r="DHG91" s="118"/>
      <c r="DHH91" s="118"/>
      <c r="DHI91" s="118"/>
      <c r="DHJ91" s="118"/>
      <c r="DHK91" s="118"/>
      <c r="DHL91" s="118"/>
      <c r="DHM91" s="118"/>
      <c r="DHN91" s="118"/>
      <c r="DHO91" s="118"/>
      <c r="DHP91" s="118"/>
      <c r="DHQ91" s="118"/>
      <c r="DHR91" s="118"/>
      <c r="DHS91" s="118"/>
      <c r="DHT91" s="118"/>
      <c r="DHU91" s="118"/>
      <c r="DHV91" s="118"/>
      <c r="DHW91" s="118"/>
      <c r="DHX91" s="118"/>
      <c r="DHY91" s="118"/>
      <c r="DHZ91" s="118"/>
      <c r="DIA91" s="118"/>
      <c r="DIB91" s="118"/>
      <c r="DIC91" s="118"/>
      <c r="DID91" s="118"/>
      <c r="DIE91" s="118"/>
      <c r="DIF91" s="118"/>
      <c r="DIG91" s="118"/>
      <c r="DIH91" s="118"/>
      <c r="DII91" s="118"/>
      <c r="DIJ91" s="118"/>
      <c r="DIK91" s="118"/>
      <c r="DIL91" s="118"/>
      <c r="DIM91" s="118"/>
      <c r="DIN91" s="118"/>
      <c r="DIO91" s="118"/>
      <c r="DIP91" s="118"/>
      <c r="DIQ91" s="118"/>
      <c r="DIR91" s="118"/>
      <c r="DIS91" s="118"/>
      <c r="DIT91" s="118"/>
      <c r="DIU91" s="118"/>
      <c r="DIV91" s="118"/>
      <c r="DIW91" s="118"/>
      <c r="DIX91" s="118"/>
      <c r="DIY91" s="118"/>
      <c r="DIZ91" s="118"/>
      <c r="DJA91" s="118"/>
      <c r="DJB91" s="118"/>
      <c r="DJC91" s="118"/>
      <c r="DJD91" s="118"/>
      <c r="DJE91" s="118"/>
      <c r="DJF91" s="118"/>
      <c r="DJG91" s="118"/>
      <c r="DJH91" s="118"/>
      <c r="DJI91" s="118"/>
      <c r="DJJ91" s="118"/>
      <c r="DJK91" s="118"/>
      <c r="DJL91" s="118"/>
      <c r="DJM91" s="118"/>
      <c r="DJN91" s="118"/>
      <c r="DJO91" s="118"/>
      <c r="DJP91" s="118"/>
      <c r="DJQ91" s="118"/>
      <c r="DJR91" s="118"/>
      <c r="DJS91" s="118"/>
      <c r="DJT91" s="118"/>
      <c r="DJU91" s="118"/>
      <c r="DJV91" s="118"/>
      <c r="DJW91" s="118"/>
      <c r="DJX91" s="118"/>
      <c r="DJY91" s="118"/>
      <c r="DJZ91" s="118"/>
      <c r="DKA91" s="118"/>
      <c r="DKB91" s="118"/>
      <c r="DKC91" s="118"/>
      <c r="DKD91" s="118"/>
      <c r="DKE91" s="118"/>
      <c r="DKF91" s="118"/>
      <c r="DKG91" s="118"/>
      <c r="DKH91" s="118"/>
      <c r="DKI91" s="118"/>
      <c r="DKJ91" s="118"/>
      <c r="DKK91" s="118"/>
      <c r="DKL91" s="118"/>
      <c r="DKM91" s="118"/>
      <c r="DKN91" s="118"/>
      <c r="DKO91" s="118"/>
      <c r="DKP91" s="118"/>
      <c r="DKQ91" s="118"/>
      <c r="DKR91" s="118"/>
      <c r="DKS91" s="118"/>
      <c r="DKT91" s="118"/>
      <c r="DKU91" s="118"/>
      <c r="DKV91" s="118"/>
      <c r="DKW91" s="118"/>
      <c r="DKX91" s="118"/>
      <c r="DKY91" s="118"/>
      <c r="DKZ91" s="118"/>
      <c r="DLA91" s="118"/>
      <c r="DLB91" s="118"/>
      <c r="DLC91" s="118"/>
      <c r="DLD91" s="118"/>
      <c r="DLE91" s="118"/>
      <c r="DLF91" s="118"/>
      <c r="DLG91" s="118"/>
      <c r="DLH91" s="118"/>
      <c r="DLI91" s="118"/>
      <c r="DLJ91" s="118"/>
      <c r="DLK91" s="118"/>
      <c r="DLL91" s="118"/>
      <c r="DLM91" s="118"/>
      <c r="DLN91" s="118"/>
      <c r="DLO91" s="118"/>
      <c r="DLP91" s="118"/>
      <c r="DLQ91" s="118"/>
      <c r="DLR91" s="118"/>
      <c r="DLS91" s="118"/>
      <c r="DLT91" s="118"/>
      <c r="DLU91" s="118"/>
      <c r="DLV91" s="118"/>
      <c r="DLW91" s="118"/>
      <c r="DLX91" s="118"/>
      <c r="DLY91" s="118"/>
      <c r="DLZ91" s="118"/>
      <c r="DMA91" s="118"/>
      <c r="DMB91" s="118"/>
      <c r="DMC91" s="118"/>
      <c r="DMD91" s="118"/>
      <c r="DME91" s="118"/>
      <c r="DMF91" s="118"/>
      <c r="DMG91" s="118"/>
      <c r="DMH91" s="118"/>
      <c r="DMI91" s="118"/>
      <c r="DMJ91" s="118"/>
      <c r="DMK91" s="118"/>
      <c r="DML91" s="118"/>
      <c r="DMM91" s="118"/>
      <c r="DMN91" s="118"/>
      <c r="DMO91" s="118"/>
      <c r="DMP91" s="118"/>
      <c r="DMQ91" s="118"/>
      <c r="DMR91" s="118"/>
      <c r="DMS91" s="118"/>
      <c r="DMT91" s="118"/>
      <c r="DMU91" s="118"/>
      <c r="DMV91" s="118"/>
      <c r="DMW91" s="118"/>
      <c r="DMX91" s="118"/>
      <c r="DMY91" s="118"/>
      <c r="DMZ91" s="118"/>
      <c r="DNA91" s="118"/>
      <c r="DNB91" s="118"/>
      <c r="DNC91" s="118"/>
      <c r="DND91" s="118"/>
      <c r="DNE91" s="118"/>
      <c r="DNF91" s="118"/>
      <c r="DNG91" s="118"/>
      <c r="DNH91" s="118"/>
      <c r="DNI91" s="118"/>
      <c r="DNJ91" s="118"/>
      <c r="DNK91" s="118"/>
      <c r="DNL91" s="118"/>
      <c r="DNM91" s="118"/>
      <c r="DNN91" s="118"/>
      <c r="DNO91" s="118"/>
      <c r="DNP91" s="118"/>
      <c r="DNQ91" s="118"/>
      <c r="DNR91" s="118"/>
      <c r="DNS91" s="118"/>
      <c r="DNT91" s="118"/>
      <c r="DNU91" s="118"/>
      <c r="DNV91" s="118"/>
      <c r="DNW91" s="118"/>
      <c r="DNX91" s="118"/>
      <c r="DNY91" s="118"/>
      <c r="DNZ91" s="118"/>
      <c r="DOA91" s="118"/>
      <c r="DOB91" s="118"/>
      <c r="DOC91" s="118"/>
      <c r="DOD91" s="118"/>
      <c r="DOE91" s="118"/>
      <c r="DOF91" s="118"/>
      <c r="DOG91" s="118"/>
      <c r="DOH91" s="118"/>
      <c r="DOI91" s="118"/>
      <c r="DOJ91" s="118"/>
      <c r="DOK91" s="118"/>
      <c r="DOL91" s="118"/>
      <c r="DOM91" s="118"/>
      <c r="DON91" s="118"/>
      <c r="DOO91" s="118"/>
      <c r="DOP91" s="118"/>
      <c r="DOQ91" s="118"/>
      <c r="DOR91" s="118"/>
      <c r="DOS91" s="118"/>
      <c r="DOT91" s="118"/>
      <c r="DOU91" s="118"/>
      <c r="DOV91" s="118"/>
      <c r="DOW91" s="118"/>
      <c r="DOX91" s="118"/>
      <c r="DOY91" s="118"/>
      <c r="DOZ91" s="118"/>
      <c r="DPA91" s="118"/>
      <c r="DPB91" s="118"/>
      <c r="DPC91" s="118"/>
      <c r="DPD91" s="118"/>
      <c r="DPE91" s="118"/>
      <c r="DPF91" s="118"/>
      <c r="DPG91" s="118"/>
      <c r="DPH91" s="118"/>
      <c r="DPI91" s="118"/>
      <c r="DPJ91" s="118"/>
      <c r="DPK91" s="118"/>
      <c r="DPL91" s="118"/>
      <c r="DPM91" s="118"/>
      <c r="DPN91" s="118"/>
      <c r="DPO91" s="118"/>
      <c r="DPP91" s="118"/>
      <c r="DPQ91" s="118"/>
      <c r="DPR91" s="118"/>
      <c r="DPS91" s="118"/>
      <c r="DPT91" s="118"/>
      <c r="DPU91" s="118"/>
      <c r="DPV91" s="118"/>
      <c r="DPW91" s="118"/>
      <c r="DPX91" s="118"/>
      <c r="DPY91" s="118"/>
      <c r="DPZ91" s="118"/>
      <c r="DQA91" s="118"/>
      <c r="DQB91" s="118"/>
      <c r="DQC91" s="118"/>
      <c r="DQD91" s="118"/>
      <c r="DQE91" s="118"/>
      <c r="DQF91" s="118"/>
      <c r="DQG91" s="118"/>
      <c r="DQH91" s="118"/>
      <c r="DQI91" s="118"/>
      <c r="DQJ91" s="118"/>
      <c r="DQK91" s="118"/>
      <c r="DQL91" s="118"/>
      <c r="DQM91" s="118"/>
      <c r="DQN91" s="118"/>
      <c r="DQO91" s="118"/>
      <c r="DQP91" s="118"/>
      <c r="DQQ91" s="118"/>
      <c r="DQR91" s="118"/>
      <c r="DQS91" s="118"/>
      <c r="DQT91" s="118"/>
      <c r="DQU91" s="118"/>
      <c r="DQV91" s="118"/>
      <c r="DQW91" s="118"/>
      <c r="DQX91" s="118"/>
      <c r="DQY91" s="118"/>
      <c r="DQZ91" s="118"/>
      <c r="DRA91" s="118"/>
      <c r="DRB91" s="118"/>
      <c r="DRC91" s="118"/>
      <c r="DRD91" s="118"/>
      <c r="DRE91" s="118"/>
      <c r="DRF91" s="118"/>
      <c r="DRG91" s="118"/>
      <c r="DRH91" s="118"/>
      <c r="DRI91" s="118"/>
      <c r="DRJ91" s="118"/>
      <c r="DRK91" s="118"/>
      <c r="DRL91" s="118"/>
      <c r="DRM91" s="118"/>
      <c r="DRN91" s="118"/>
      <c r="DRO91" s="118"/>
      <c r="DRP91" s="118"/>
      <c r="DRQ91" s="118"/>
      <c r="DRR91" s="118"/>
      <c r="DRS91" s="118"/>
      <c r="DRT91" s="118"/>
      <c r="DRU91" s="118"/>
      <c r="DRV91" s="118"/>
      <c r="DRW91" s="118"/>
      <c r="DRX91" s="118"/>
      <c r="DRY91" s="118"/>
      <c r="DRZ91" s="118"/>
      <c r="DSA91" s="118"/>
      <c r="DSB91" s="118"/>
      <c r="DSC91" s="118"/>
      <c r="DSD91" s="118"/>
      <c r="DSE91" s="118"/>
      <c r="DSF91" s="118"/>
      <c r="DSG91" s="118"/>
      <c r="DSH91" s="118"/>
      <c r="DSI91" s="118"/>
      <c r="DSJ91" s="118"/>
      <c r="DSK91" s="118"/>
      <c r="DSL91" s="118"/>
      <c r="DSM91" s="118"/>
      <c r="DSN91" s="118"/>
      <c r="DSO91" s="118"/>
      <c r="DSP91" s="118"/>
      <c r="DSQ91" s="118"/>
      <c r="DSR91" s="118"/>
      <c r="DSS91" s="118"/>
      <c r="DST91" s="118"/>
      <c r="DSU91" s="118"/>
      <c r="DSV91" s="118"/>
      <c r="DSW91" s="118"/>
      <c r="DSX91" s="118"/>
      <c r="DSY91" s="118"/>
      <c r="DSZ91" s="118"/>
      <c r="DTA91" s="118"/>
      <c r="DTB91" s="118"/>
      <c r="DTC91" s="118"/>
      <c r="DTD91" s="118"/>
      <c r="DTE91" s="118"/>
      <c r="DTF91" s="118"/>
      <c r="DTG91" s="118"/>
      <c r="DTH91" s="118"/>
      <c r="DTI91" s="118"/>
      <c r="DTJ91" s="118"/>
      <c r="DTK91" s="118"/>
      <c r="DTL91" s="118"/>
      <c r="DTM91" s="118"/>
      <c r="DTN91" s="118"/>
      <c r="DTO91" s="118"/>
      <c r="DTP91" s="118"/>
      <c r="DTQ91" s="118"/>
      <c r="DTR91" s="118"/>
      <c r="DTS91" s="118"/>
      <c r="DTT91" s="118"/>
      <c r="DTU91" s="118"/>
      <c r="DTV91" s="118"/>
      <c r="DTW91" s="118"/>
      <c r="DTX91" s="118"/>
      <c r="DTY91" s="118"/>
      <c r="DTZ91" s="118"/>
      <c r="DUA91" s="118"/>
      <c r="DUB91" s="118"/>
      <c r="DUC91" s="118"/>
      <c r="DUD91" s="118"/>
      <c r="DUE91" s="118"/>
      <c r="DUF91" s="118"/>
      <c r="DUG91" s="118"/>
      <c r="DUH91" s="118"/>
      <c r="DUI91" s="118"/>
      <c r="DUJ91" s="118"/>
      <c r="DUK91" s="118"/>
      <c r="DUL91" s="118"/>
      <c r="DUM91" s="118"/>
      <c r="DUN91" s="118"/>
      <c r="DUO91" s="118"/>
      <c r="DUP91" s="118"/>
      <c r="DUQ91" s="118"/>
      <c r="DUR91" s="118"/>
      <c r="DUS91" s="118"/>
      <c r="DUT91" s="118"/>
      <c r="DUU91" s="118"/>
      <c r="DUV91" s="118"/>
      <c r="DUW91" s="118"/>
      <c r="DUX91" s="118"/>
      <c r="DUY91" s="118"/>
      <c r="DUZ91" s="118"/>
      <c r="DVA91" s="118"/>
      <c r="DVB91" s="118"/>
      <c r="DVC91" s="118"/>
      <c r="DVD91" s="118"/>
      <c r="DVE91" s="118"/>
      <c r="DVF91" s="118"/>
      <c r="DVG91" s="118"/>
      <c r="DVH91" s="118"/>
      <c r="DVI91" s="118"/>
      <c r="DVJ91" s="118"/>
      <c r="DVK91" s="118"/>
      <c r="DVL91" s="118"/>
      <c r="DVM91" s="118"/>
      <c r="DVN91" s="118"/>
      <c r="DVO91" s="118"/>
      <c r="DVP91" s="118"/>
      <c r="DVQ91" s="118"/>
      <c r="DVR91" s="118"/>
      <c r="DVS91" s="118"/>
      <c r="DVT91" s="118"/>
      <c r="DVU91" s="118"/>
      <c r="DVV91" s="118"/>
      <c r="DVW91" s="118"/>
      <c r="DVX91" s="118"/>
      <c r="DVY91" s="118"/>
      <c r="DVZ91" s="118"/>
      <c r="DWA91" s="118"/>
      <c r="DWB91" s="118"/>
      <c r="DWC91" s="118"/>
      <c r="DWD91" s="118"/>
      <c r="DWE91" s="118"/>
      <c r="DWF91" s="118"/>
      <c r="DWG91" s="118"/>
      <c r="DWH91" s="118"/>
      <c r="DWI91" s="118"/>
      <c r="DWJ91" s="118"/>
      <c r="DWK91" s="118"/>
      <c r="DWL91" s="118"/>
      <c r="DWM91" s="118"/>
      <c r="DWN91" s="118"/>
      <c r="DWO91" s="118"/>
      <c r="DWP91" s="118"/>
      <c r="DWQ91" s="118"/>
      <c r="DWR91" s="118"/>
      <c r="DWS91" s="118"/>
      <c r="DWT91" s="118"/>
      <c r="DWU91" s="118"/>
      <c r="DWV91" s="118"/>
      <c r="DWW91" s="118"/>
      <c r="DWX91" s="118"/>
      <c r="DWY91" s="118"/>
      <c r="DWZ91" s="118"/>
      <c r="DXA91" s="118"/>
      <c r="DXB91" s="118"/>
      <c r="DXC91" s="118"/>
      <c r="DXD91" s="118"/>
      <c r="DXE91" s="118"/>
      <c r="DXF91" s="118"/>
      <c r="DXG91" s="118"/>
      <c r="DXH91" s="118"/>
      <c r="DXI91" s="118"/>
      <c r="DXJ91" s="118"/>
      <c r="DXK91" s="118"/>
      <c r="DXL91" s="118"/>
      <c r="DXM91" s="118"/>
      <c r="DXN91" s="118"/>
      <c r="DXO91" s="118"/>
      <c r="DXP91" s="118"/>
      <c r="DXQ91" s="118"/>
      <c r="DXR91" s="118"/>
      <c r="DXS91" s="118"/>
      <c r="DXT91" s="118"/>
      <c r="DXU91" s="118"/>
      <c r="DXV91" s="118"/>
      <c r="DXW91" s="118"/>
      <c r="DXX91" s="118"/>
      <c r="DXY91" s="118"/>
      <c r="DXZ91" s="118"/>
      <c r="DYA91" s="118"/>
      <c r="DYB91" s="118"/>
      <c r="DYC91" s="118"/>
      <c r="DYD91" s="118"/>
      <c r="DYE91" s="118"/>
      <c r="DYF91" s="118"/>
      <c r="DYG91" s="118"/>
      <c r="DYH91" s="118"/>
      <c r="DYI91" s="118"/>
      <c r="DYJ91" s="118"/>
      <c r="DYK91" s="118"/>
      <c r="DYL91" s="118"/>
      <c r="DYM91" s="118"/>
      <c r="DYN91" s="118"/>
      <c r="DYO91" s="118"/>
      <c r="DYP91" s="118"/>
      <c r="DYQ91" s="118"/>
      <c r="DYR91" s="118"/>
      <c r="DYS91" s="118"/>
      <c r="DYT91" s="118"/>
      <c r="DYU91" s="118"/>
      <c r="DYV91" s="118"/>
      <c r="DYW91" s="118"/>
      <c r="DYX91" s="118"/>
      <c r="DYY91" s="118"/>
      <c r="DYZ91" s="118"/>
      <c r="DZA91" s="118"/>
      <c r="DZB91" s="118"/>
      <c r="DZC91" s="118"/>
      <c r="DZD91" s="118"/>
      <c r="DZE91" s="118"/>
      <c r="DZF91" s="118"/>
      <c r="DZG91" s="118"/>
      <c r="DZH91" s="118"/>
      <c r="DZI91" s="118"/>
      <c r="DZJ91" s="118"/>
      <c r="DZK91" s="118"/>
      <c r="DZL91" s="118"/>
      <c r="DZM91" s="118"/>
      <c r="DZN91" s="118"/>
      <c r="DZO91" s="118"/>
      <c r="DZP91" s="118"/>
      <c r="DZQ91" s="118"/>
      <c r="DZR91" s="118"/>
      <c r="DZS91" s="118"/>
      <c r="DZT91" s="118"/>
      <c r="DZU91" s="118"/>
      <c r="DZV91" s="118"/>
      <c r="DZW91" s="118"/>
      <c r="DZX91" s="118"/>
      <c r="DZY91" s="118"/>
      <c r="DZZ91" s="118"/>
      <c r="EAA91" s="118"/>
      <c r="EAB91" s="118"/>
      <c r="EAC91" s="118"/>
      <c r="EAD91" s="118"/>
      <c r="EAE91" s="118"/>
      <c r="EAF91" s="118"/>
      <c r="EAG91" s="118"/>
      <c r="EAH91" s="118"/>
      <c r="EAI91" s="118"/>
      <c r="EAJ91" s="118"/>
      <c r="EAK91" s="118"/>
      <c r="EAL91" s="118"/>
      <c r="EAM91" s="118"/>
      <c r="EAN91" s="118"/>
      <c r="EAO91" s="118"/>
      <c r="EAP91" s="118"/>
      <c r="EAQ91" s="118"/>
      <c r="EAR91" s="118"/>
      <c r="EAS91" s="118"/>
      <c r="EAT91" s="118"/>
      <c r="EAU91" s="118"/>
      <c r="EAV91" s="118"/>
      <c r="EAW91" s="118"/>
      <c r="EAX91" s="118"/>
      <c r="EAY91" s="118"/>
      <c r="EAZ91" s="118"/>
      <c r="EBA91" s="118"/>
      <c r="EBB91" s="118"/>
      <c r="EBC91" s="118"/>
      <c r="EBD91" s="118"/>
      <c r="EBE91" s="118"/>
      <c r="EBF91" s="118"/>
      <c r="EBG91" s="118"/>
      <c r="EBH91" s="118"/>
      <c r="EBI91" s="118"/>
      <c r="EBJ91" s="118"/>
      <c r="EBK91" s="118"/>
      <c r="EBL91" s="118"/>
      <c r="EBM91" s="118"/>
      <c r="EBN91" s="118"/>
      <c r="EBO91" s="118"/>
      <c r="EBP91" s="118"/>
      <c r="EBQ91" s="118"/>
      <c r="EBR91" s="118"/>
      <c r="EBS91" s="118"/>
      <c r="EBT91" s="118"/>
      <c r="EBU91" s="118"/>
      <c r="EBV91" s="118"/>
      <c r="EBW91" s="118"/>
      <c r="EBX91" s="118"/>
      <c r="EBY91" s="118"/>
      <c r="EBZ91" s="118"/>
      <c r="ECA91" s="118"/>
      <c r="ECB91" s="118"/>
      <c r="ECC91" s="118"/>
      <c r="ECD91" s="118"/>
      <c r="ECE91" s="118"/>
      <c r="ECF91" s="118"/>
      <c r="ECG91" s="118"/>
      <c r="ECH91" s="118"/>
      <c r="ECI91" s="118"/>
      <c r="ECJ91" s="118"/>
      <c r="ECK91" s="118"/>
      <c r="ECL91" s="118"/>
      <c r="ECM91" s="118"/>
      <c r="ECN91" s="118"/>
      <c r="ECO91" s="118"/>
      <c r="ECP91" s="118"/>
      <c r="ECQ91" s="118"/>
      <c r="ECR91" s="118"/>
      <c r="ECS91" s="118"/>
      <c r="ECT91" s="118"/>
      <c r="ECU91" s="118"/>
      <c r="ECV91" s="118"/>
      <c r="ECW91" s="118"/>
      <c r="ECX91" s="118"/>
      <c r="ECY91" s="118"/>
      <c r="ECZ91" s="118"/>
      <c r="EDA91" s="118"/>
      <c r="EDB91" s="118"/>
      <c r="EDC91" s="118"/>
      <c r="EDD91" s="118"/>
      <c r="EDE91" s="118"/>
      <c r="EDF91" s="118"/>
      <c r="EDG91" s="118"/>
      <c r="EDH91" s="118"/>
      <c r="EDI91" s="118"/>
      <c r="EDJ91" s="118"/>
      <c r="EDK91" s="118"/>
      <c r="EDL91" s="118"/>
      <c r="EDM91" s="118"/>
      <c r="EDN91" s="118"/>
      <c r="EDO91" s="118"/>
      <c r="EDP91" s="118"/>
      <c r="EDQ91" s="118"/>
      <c r="EDR91" s="118"/>
      <c r="EDS91" s="118"/>
      <c r="EDT91" s="118"/>
      <c r="EDU91" s="118"/>
      <c r="EDV91" s="118"/>
      <c r="EDW91" s="118"/>
      <c r="EDX91" s="118"/>
      <c r="EDY91" s="118"/>
      <c r="EDZ91" s="118"/>
      <c r="EEA91" s="118"/>
      <c r="EEB91" s="118"/>
      <c r="EEC91" s="118"/>
      <c r="EED91" s="118"/>
      <c r="EEE91" s="118"/>
      <c r="EEF91" s="118"/>
      <c r="EEG91" s="118"/>
      <c r="EEH91" s="118"/>
      <c r="EEI91" s="118"/>
      <c r="EEJ91" s="118"/>
      <c r="EEK91" s="118"/>
      <c r="EEL91" s="118"/>
      <c r="EEM91" s="118"/>
      <c r="EEN91" s="118"/>
      <c r="EEO91" s="118"/>
      <c r="EEP91" s="118"/>
      <c r="EEQ91" s="118"/>
      <c r="EER91" s="118"/>
      <c r="EES91" s="118"/>
      <c r="EET91" s="118"/>
      <c r="EEU91" s="118"/>
      <c r="EEV91" s="118"/>
      <c r="EEW91" s="118"/>
      <c r="EEX91" s="118"/>
      <c r="EEY91" s="118"/>
      <c r="EEZ91" s="118"/>
      <c r="EFA91" s="118"/>
      <c r="EFB91" s="118"/>
      <c r="EFC91" s="118"/>
      <c r="EFD91" s="118"/>
      <c r="EFE91" s="118"/>
      <c r="EFF91" s="118"/>
      <c r="EFG91" s="118"/>
      <c r="EFH91" s="118"/>
      <c r="EFI91" s="118"/>
      <c r="EFJ91" s="118"/>
      <c r="EFK91" s="118"/>
      <c r="EFL91" s="118"/>
      <c r="EFM91" s="118"/>
      <c r="EFN91" s="118"/>
      <c r="EFO91" s="118"/>
      <c r="EFP91" s="118"/>
      <c r="EFQ91" s="118"/>
      <c r="EFR91" s="118"/>
      <c r="EFS91" s="118"/>
      <c r="EFT91" s="118"/>
      <c r="EFU91" s="118"/>
      <c r="EFV91" s="118"/>
      <c r="EFW91" s="118"/>
      <c r="EFX91" s="118"/>
      <c r="EFY91" s="118"/>
      <c r="EFZ91" s="118"/>
      <c r="EGA91" s="118"/>
      <c r="EGB91" s="118"/>
      <c r="EGC91" s="118"/>
      <c r="EGD91" s="118"/>
      <c r="EGE91" s="118"/>
      <c r="EGF91" s="118"/>
      <c r="EGG91" s="118"/>
      <c r="EGH91" s="118"/>
      <c r="EGI91" s="118"/>
      <c r="EGJ91" s="118"/>
      <c r="EGK91" s="118"/>
      <c r="EGL91" s="118"/>
      <c r="EGM91" s="118"/>
      <c r="EGN91" s="118"/>
      <c r="EGO91" s="118"/>
      <c r="EGP91" s="118"/>
      <c r="EGQ91" s="118"/>
      <c r="EGR91" s="118"/>
      <c r="EGS91" s="118"/>
      <c r="EGT91" s="118"/>
      <c r="EGU91" s="118"/>
      <c r="EGV91" s="118"/>
      <c r="EGW91" s="118"/>
      <c r="EGX91" s="118"/>
      <c r="EGY91" s="118"/>
      <c r="EGZ91" s="118"/>
      <c r="EHA91" s="118"/>
      <c r="EHB91" s="118"/>
      <c r="EHC91" s="118"/>
      <c r="EHD91" s="118"/>
      <c r="EHE91" s="118"/>
      <c r="EHF91" s="118"/>
      <c r="EHG91" s="118"/>
      <c r="EHH91" s="118"/>
      <c r="EHI91" s="118"/>
      <c r="EHJ91" s="118"/>
      <c r="EHK91" s="118"/>
      <c r="EHL91" s="118"/>
      <c r="EHM91" s="118"/>
      <c r="EHN91" s="118"/>
      <c r="EHO91" s="118"/>
      <c r="EHP91" s="118"/>
      <c r="EHQ91" s="118"/>
      <c r="EHR91" s="118"/>
      <c r="EHS91" s="118"/>
      <c r="EHT91" s="118"/>
      <c r="EHU91" s="118"/>
      <c r="EHV91" s="118"/>
      <c r="EHW91" s="118"/>
      <c r="EHX91" s="118"/>
      <c r="EHY91" s="118"/>
      <c r="EHZ91" s="118"/>
      <c r="EIA91" s="118"/>
      <c r="EIB91" s="118"/>
      <c r="EIC91" s="118"/>
      <c r="EID91" s="118"/>
      <c r="EIE91" s="118"/>
      <c r="EIF91" s="118"/>
      <c r="EIG91" s="118"/>
      <c r="EIH91" s="118"/>
      <c r="EII91" s="118"/>
      <c r="EIJ91" s="118"/>
      <c r="EIK91" s="118"/>
      <c r="EIL91" s="118"/>
      <c r="EIM91" s="118"/>
      <c r="EIN91" s="118"/>
      <c r="EIO91" s="118"/>
      <c r="EIP91" s="118"/>
      <c r="EIQ91" s="118"/>
      <c r="EIR91" s="118"/>
      <c r="EIS91" s="118"/>
      <c r="EIT91" s="118"/>
      <c r="EIU91" s="118"/>
      <c r="EIV91" s="118"/>
      <c r="EIW91" s="118"/>
      <c r="EIX91" s="118"/>
      <c r="EIY91" s="118"/>
      <c r="EIZ91" s="118"/>
      <c r="EJA91" s="118"/>
      <c r="EJB91" s="118"/>
      <c r="EJC91" s="118"/>
      <c r="EJD91" s="118"/>
      <c r="EJE91" s="118"/>
      <c r="EJF91" s="118"/>
      <c r="EJG91" s="118"/>
      <c r="EJH91" s="118"/>
      <c r="EJI91" s="118"/>
      <c r="EJJ91" s="118"/>
      <c r="EJK91" s="118"/>
      <c r="EJL91" s="118"/>
      <c r="EJM91" s="118"/>
      <c r="EJN91" s="118"/>
      <c r="EJO91" s="118"/>
      <c r="EJP91" s="118"/>
      <c r="EJQ91" s="118"/>
      <c r="EJR91" s="118"/>
      <c r="EJS91" s="118"/>
      <c r="EJT91" s="118"/>
      <c r="EJU91" s="118"/>
      <c r="EJV91" s="118"/>
      <c r="EJW91" s="118"/>
      <c r="EJX91" s="118"/>
      <c r="EJY91" s="118"/>
      <c r="EJZ91" s="118"/>
      <c r="EKA91" s="118"/>
      <c r="EKB91" s="118"/>
      <c r="EKC91" s="118"/>
      <c r="EKD91" s="118"/>
      <c r="EKE91" s="118"/>
      <c r="EKF91" s="118"/>
      <c r="EKG91" s="118"/>
      <c r="EKH91" s="118"/>
      <c r="EKI91" s="118"/>
      <c r="EKJ91" s="118"/>
      <c r="EKK91" s="118"/>
      <c r="EKL91" s="118"/>
      <c r="EKM91" s="118"/>
      <c r="EKN91" s="118"/>
      <c r="EKO91" s="118"/>
      <c r="EKP91" s="118"/>
      <c r="EKQ91" s="118"/>
      <c r="EKR91" s="118"/>
      <c r="EKS91" s="118"/>
      <c r="EKT91" s="118"/>
      <c r="EKU91" s="118"/>
      <c r="EKV91" s="118"/>
      <c r="EKW91" s="118"/>
      <c r="EKX91" s="118"/>
      <c r="EKY91" s="118"/>
      <c r="EKZ91" s="118"/>
      <c r="ELA91" s="118"/>
      <c r="ELB91" s="118"/>
      <c r="ELC91" s="118"/>
      <c r="ELD91" s="118"/>
      <c r="ELE91" s="118"/>
      <c r="ELF91" s="118"/>
      <c r="ELG91" s="118"/>
      <c r="ELH91" s="118"/>
      <c r="ELI91" s="118"/>
      <c r="ELJ91" s="118"/>
      <c r="ELK91" s="118"/>
      <c r="ELL91" s="118"/>
      <c r="ELM91" s="118"/>
      <c r="ELN91" s="118"/>
      <c r="ELO91" s="118"/>
      <c r="ELP91" s="118"/>
      <c r="ELQ91" s="118"/>
      <c r="ELR91" s="118"/>
      <c r="ELS91" s="118"/>
      <c r="ELT91" s="118"/>
      <c r="ELU91" s="118"/>
      <c r="ELV91" s="118"/>
      <c r="ELW91" s="118"/>
      <c r="ELX91" s="118"/>
      <c r="ELY91" s="118"/>
      <c r="ELZ91" s="118"/>
      <c r="EMA91" s="118"/>
      <c r="EMB91" s="118"/>
      <c r="EMC91" s="118"/>
      <c r="EMD91" s="118"/>
      <c r="EME91" s="118"/>
      <c r="EMF91" s="118"/>
      <c r="EMG91" s="118"/>
      <c r="EMH91" s="118"/>
      <c r="EMI91" s="118"/>
      <c r="EMJ91" s="118"/>
      <c r="EMK91" s="118"/>
      <c r="EML91" s="118"/>
      <c r="EMM91" s="118"/>
      <c r="EMN91" s="118"/>
      <c r="EMO91" s="118"/>
      <c r="EMP91" s="118"/>
      <c r="EMQ91" s="118"/>
      <c r="EMR91" s="118"/>
      <c r="EMS91" s="118"/>
      <c r="EMT91" s="118"/>
      <c r="EMU91" s="118"/>
      <c r="EMV91" s="118"/>
      <c r="EMW91" s="118"/>
      <c r="EMX91" s="118"/>
      <c r="EMY91" s="118"/>
      <c r="EMZ91" s="118"/>
      <c r="ENA91" s="118"/>
      <c r="ENB91" s="118"/>
      <c r="ENC91" s="118"/>
      <c r="END91" s="118"/>
      <c r="ENE91" s="118"/>
      <c r="ENF91" s="118"/>
      <c r="ENG91" s="118"/>
      <c r="ENH91" s="118"/>
      <c r="ENI91" s="118"/>
      <c r="ENJ91" s="118"/>
      <c r="ENK91" s="118"/>
      <c r="ENL91" s="118"/>
      <c r="ENM91" s="118"/>
      <c r="ENN91" s="118"/>
      <c r="ENO91" s="118"/>
      <c r="ENP91" s="118"/>
      <c r="ENQ91" s="118"/>
      <c r="ENR91" s="118"/>
      <c r="ENS91" s="118"/>
      <c r="ENT91" s="118"/>
      <c r="ENU91" s="118"/>
      <c r="ENV91" s="118"/>
      <c r="ENW91" s="118"/>
      <c r="ENX91" s="118"/>
      <c r="ENY91" s="118"/>
      <c r="ENZ91" s="118"/>
      <c r="EOA91" s="118"/>
      <c r="EOB91" s="118"/>
      <c r="EOC91" s="118"/>
      <c r="EOD91" s="118"/>
      <c r="EOE91" s="118"/>
      <c r="EOF91" s="118"/>
      <c r="EOG91" s="118"/>
      <c r="EOH91" s="118"/>
      <c r="EOI91" s="118"/>
      <c r="EOJ91" s="118"/>
      <c r="EOK91" s="118"/>
      <c r="EOL91" s="118"/>
      <c r="EOM91" s="118"/>
      <c r="EON91" s="118"/>
      <c r="EOO91" s="118"/>
      <c r="EOP91" s="118"/>
      <c r="EOQ91" s="118"/>
      <c r="EOR91" s="118"/>
      <c r="EOS91" s="118"/>
      <c r="EOT91" s="118"/>
      <c r="EOU91" s="118"/>
      <c r="EOV91" s="118"/>
      <c r="EOW91" s="118"/>
      <c r="EOX91" s="118"/>
      <c r="EOY91" s="118"/>
      <c r="EOZ91" s="118"/>
      <c r="EPA91" s="118"/>
      <c r="EPB91" s="118"/>
      <c r="EPC91" s="118"/>
      <c r="EPD91" s="118"/>
      <c r="EPE91" s="118"/>
      <c r="EPF91" s="118"/>
      <c r="EPG91" s="118"/>
      <c r="EPH91" s="118"/>
      <c r="EPI91" s="118"/>
      <c r="EPJ91" s="118"/>
      <c r="EPK91" s="118"/>
      <c r="EPL91" s="118"/>
      <c r="EPM91" s="118"/>
      <c r="EPN91" s="118"/>
      <c r="EPO91" s="118"/>
      <c r="EPP91" s="118"/>
      <c r="EPQ91" s="118"/>
      <c r="EPR91" s="118"/>
      <c r="EPS91" s="118"/>
      <c r="EPT91" s="118"/>
      <c r="EPU91" s="118"/>
      <c r="EPV91" s="118"/>
      <c r="EPW91" s="118"/>
      <c r="EPX91" s="118"/>
      <c r="EPY91" s="118"/>
      <c r="EPZ91" s="118"/>
      <c r="EQA91" s="118"/>
      <c r="EQB91" s="118"/>
      <c r="EQC91" s="118"/>
      <c r="EQD91" s="118"/>
      <c r="EQE91" s="118"/>
      <c r="EQF91" s="118"/>
      <c r="EQG91" s="118"/>
      <c r="EQH91" s="118"/>
      <c r="EQI91" s="118"/>
      <c r="EQJ91" s="118"/>
      <c r="EQK91" s="118"/>
      <c r="EQL91" s="118"/>
      <c r="EQM91" s="118"/>
      <c r="EQN91" s="118"/>
      <c r="EQO91" s="118"/>
      <c r="EQP91" s="118"/>
      <c r="EQQ91" s="118"/>
      <c r="EQR91" s="118"/>
      <c r="EQS91" s="118"/>
      <c r="EQT91" s="118"/>
      <c r="EQU91" s="118"/>
      <c r="EQV91" s="118"/>
      <c r="EQW91" s="118"/>
      <c r="EQX91" s="118"/>
      <c r="EQY91" s="118"/>
      <c r="EQZ91" s="118"/>
      <c r="ERA91" s="118"/>
      <c r="ERB91" s="118"/>
      <c r="ERC91" s="118"/>
      <c r="ERD91" s="118"/>
      <c r="ERE91" s="118"/>
      <c r="ERF91" s="118"/>
      <c r="ERG91" s="118"/>
      <c r="ERH91" s="118"/>
      <c r="ERI91" s="118"/>
      <c r="ERJ91" s="118"/>
      <c r="ERK91" s="118"/>
      <c r="ERL91" s="118"/>
      <c r="ERM91" s="118"/>
      <c r="ERN91" s="118"/>
      <c r="ERO91" s="118"/>
      <c r="ERP91" s="118"/>
      <c r="ERQ91" s="118"/>
      <c r="ERR91" s="118"/>
      <c r="ERS91" s="118"/>
      <c r="ERT91" s="118"/>
      <c r="ERU91" s="118"/>
      <c r="ERV91" s="118"/>
      <c r="ERW91" s="118"/>
      <c r="ERX91" s="118"/>
      <c r="ERY91" s="118"/>
      <c r="ERZ91" s="118"/>
      <c r="ESA91" s="118"/>
      <c r="ESB91" s="118"/>
      <c r="ESC91" s="118"/>
      <c r="ESD91" s="118"/>
      <c r="ESE91" s="118"/>
      <c r="ESF91" s="118"/>
      <c r="ESG91" s="118"/>
      <c r="ESH91" s="118"/>
      <c r="ESI91" s="118"/>
      <c r="ESJ91" s="118"/>
      <c r="ESK91" s="118"/>
      <c r="ESL91" s="118"/>
      <c r="ESM91" s="118"/>
      <c r="ESN91" s="118"/>
      <c r="ESO91" s="118"/>
      <c r="ESP91" s="118"/>
      <c r="ESQ91" s="118"/>
      <c r="ESR91" s="118"/>
      <c r="ESS91" s="118"/>
      <c r="EST91" s="118"/>
      <c r="ESU91" s="118"/>
      <c r="ESV91" s="118"/>
      <c r="ESW91" s="118"/>
      <c r="ESX91" s="118"/>
      <c r="ESY91" s="118"/>
      <c r="ESZ91" s="118"/>
      <c r="ETA91" s="118"/>
      <c r="ETB91" s="118"/>
      <c r="ETC91" s="118"/>
      <c r="ETD91" s="118"/>
      <c r="ETE91" s="118"/>
      <c r="ETF91" s="118"/>
      <c r="ETG91" s="118"/>
      <c r="ETH91" s="118"/>
      <c r="ETI91" s="118"/>
      <c r="ETJ91" s="118"/>
      <c r="ETK91" s="118"/>
      <c r="ETL91" s="118"/>
      <c r="ETM91" s="118"/>
      <c r="ETN91" s="118"/>
      <c r="ETO91" s="118"/>
      <c r="ETP91" s="118"/>
      <c r="ETQ91" s="118"/>
      <c r="ETR91" s="118"/>
      <c r="ETS91" s="118"/>
      <c r="ETT91" s="118"/>
      <c r="ETU91" s="118"/>
      <c r="ETV91" s="118"/>
      <c r="ETW91" s="118"/>
      <c r="ETX91" s="118"/>
      <c r="ETY91" s="118"/>
      <c r="ETZ91" s="118"/>
      <c r="EUA91" s="118"/>
      <c r="EUB91" s="118"/>
      <c r="EUC91" s="118"/>
      <c r="EUD91" s="118"/>
      <c r="EUE91" s="118"/>
      <c r="EUF91" s="118"/>
      <c r="EUG91" s="118"/>
      <c r="EUH91" s="118"/>
      <c r="EUI91" s="118"/>
      <c r="EUJ91" s="118"/>
      <c r="EUK91" s="118"/>
      <c r="EUL91" s="118"/>
      <c r="EUM91" s="118"/>
      <c r="EUN91" s="118"/>
      <c r="EUO91" s="118"/>
      <c r="EUP91" s="118"/>
      <c r="EUQ91" s="118"/>
      <c r="EUR91" s="118"/>
      <c r="EUS91" s="118"/>
      <c r="EUT91" s="118"/>
      <c r="EUU91" s="118"/>
      <c r="EUV91" s="118"/>
      <c r="EUW91" s="118"/>
      <c r="EUX91" s="118"/>
      <c r="EUY91" s="118"/>
      <c r="EUZ91" s="118"/>
      <c r="EVA91" s="118"/>
      <c r="EVB91" s="118"/>
      <c r="EVC91" s="118"/>
      <c r="EVD91" s="118"/>
      <c r="EVE91" s="118"/>
      <c r="EVF91" s="118"/>
      <c r="EVG91" s="118"/>
      <c r="EVH91" s="118"/>
      <c r="EVI91" s="118"/>
      <c r="EVJ91" s="118"/>
      <c r="EVK91" s="118"/>
      <c r="EVL91" s="118"/>
      <c r="EVM91" s="118"/>
      <c r="EVN91" s="118"/>
      <c r="EVO91" s="118"/>
      <c r="EVP91" s="118"/>
      <c r="EVQ91" s="118"/>
      <c r="EVR91" s="118"/>
      <c r="EVS91" s="118"/>
      <c r="EVT91" s="118"/>
      <c r="EVU91" s="118"/>
      <c r="EVV91" s="118"/>
      <c r="EVW91" s="118"/>
      <c r="EVX91" s="118"/>
      <c r="EVY91" s="118"/>
      <c r="EVZ91" s="118"/>
      <c r="EWA91" s="118"/>
      <c r="EWB91" s="118"/>
      <c r="EWC91" s="118"/>
      <c r="EWD91" s="118"/>
      <c r="EWE91" s="118"/>
      <c r="EWF91" s="118"/>
      <c r="EWG91" s="118"/>
      <c r="EWH91" s="118"/>
      <c r="EWI91" s="118"/>
      <c r="EWJ91" s="118"/>
      <c r="EWK91" s="118"/>
      <c r="EWL91" s="118"/>
      <c r="EWM91" s="118"/>
      <c r="EWN91" s="118"/>
      <c r="EWO91" s="118"/>
      <c r="EWP91" s="118"/>
      <c r="EWQ91" s="118"/>
      <c r="EWR91" s="118"/>
      <c r="EWS91" s="118"/>
      <c r="EWT91" s="118"/>
      <c r="EWU91" s="118"/>
      <c r="EWV91" s="118"/>
      <c r="EWW91" s="118"/>
      <c r="EWX91" s="118"/>
      <c r="EWY91" s="118"/>
      <c r="EWZ91" s="118"/>
      <c r="EXA91" s="118"/>
      <c r="EXB91" s="118"/>
      <c r="EXC91" s="118"/>
      <c r="EXD91" s="118"/>
      <c r="EXE91" s="118"/>
      <c r="EXF91" s="118"/>
      <c r="EXG91" s="118"/>
      <c r="EXH91" s="118"/>
      <c r="EXI91" s="118"/>
      <c r="EXJ91" s="118"/>
      <c r="EXK91" s="118"/>
      <c r="EXL91" s="118"/>
      <c r="EXM91" s="118"/>
      <c r="EXN91" s="118"/>
      <c r="EXO91" s="118"/>
      <c r="EXP91" s="118"/>
      <c r="EXQ91" s="118"/>
      <c r="EXR91" s="118"/>
      <c r="EXS91" s="118"/>
      <c r="EXT91" s="118"/>
      <c r="EXU91" s="118"/>
      <c r="EXV91" s="118"/>
      <c r="EXW91" s="118"/>
      <c r="EXX91" s="118"/>
      <c r="EXY91" s="118"/>
      <c r="EXZ91" s="118"/>
      <c r="EYA91" s="118"/>
      <c r="EYB91" s="118"/>
      <c r="EYC91" s="118"/>
      <c r="EYD91" s="118"/>
      <c r="EYE91" s="118"/>
      <c r="EYF91" s="118"/>
      <c r="EYG91" s="118"/>
      <c r="EYH91" s="118"/>
      <c r="EYI91" s="118"/>
      <c r="EYJ91" s="118"/>
      <c r="EYK91" s="118"/>
      <c r="EYL91" s="118"/>
      <c r="EYM91" s="118"/>
      <c r="EYN91" s="118"/>
      <c r="EYO91" s="118"/>
      <c r="EYP91" s="118"/>
      <c r="EYQ91" s="118"/>
      <c r="EYR91" s="118"/>
      <c r="EYS91" s="118"/>
      <c r="EYT91" s="118"/>
      <c r="EYU91" s="118"/>
      <c r="EYV91" s="118"/>
      <c r="EYW91" s="118"/>
      <c r="EYX91" s="118"/>
      <c r="EYY91" s="118"/>
      <c r="EYZ91" s="118"/>
      <c r="EZA91" s="118"/>
      <c r="EZB91" s="118"/>
      <c r="EZC91" s="118"/>
      <c r="EZD91" s="118"/>
      <c r="EZE91" s="118"/>
      <c r="EZF91" s="118"/>
      <c r="EZG91" s="118"/>
      <c r="EZH91" s="118"/>
      <c r="EZI91" s="118"/>
      <c r="EZJ91" s="118"/>
      <c r="EZK91" s="118"/>
      <c r="EZL91" s="118"/>
      <c r="EZM91" s="118"/>
      <c r="EZN91" s="118"/>
      <c r="EZO91" s="118"/>
      <c r="EZP91" s="118"/>
      <c r="EZQ91" s="118"/>
      <c r="EZR91" s="118"/>
      <c r="EZS91" s="118"/>
      <c r="EZT91" s="118"/>
      <c r="EZU91" s="118"/>
      <c r="EZV91" s="118"/>
      <c r="EZW91" s="118"/>
      <c r="EZX91" s="118"/>
      <c r="EZY91" s="118"/>
      <c r="EZZ91" s="118"/>
      <c r="FAA91" s="118"/>
      <c r="FAB91" s="118"/>
      <c r="FAC91" s="118"/>
      <c r="FAD91" s="118"/>
      <c r="FAE91" s="118"/>
      <c r="FAF91" s="118"/>
      <c r="FAG91" s="118"/>
      <c r="FAH91" s="118"/>
      <c r="FAI91" s="118"/>
      <c r="FAJ91" s="118"/>
      <c r="FAK91" s="118"/>
      <c r="FAL91" s="118"/>
      <c r="FAM91" s="118"/>
      <c r="FAN91" s="118"/>
      <c r="FAO91" s="118"/>
      <c r="FAP91" s="118"/>
      <c r="FAQ91" s="118"/>
      <c r="FAR91" s="118"/>
      <c r="FAS91" s="118"/>
      <c r="FAT91" s="118"/>
      <c r="FAU91" s="118"/>
      <c r="FAV91" s="118"/>
      <c r="FAW91" s="118"/>
      <c r="FAX91" s="118"/>
      <c r="FAY91" s="118"/>
      <c r="FAZ91" s="118"/>
      <c r="FBA91" s="118"/>
      <c r="FBB91" s="118"/>
      <c r="FBC91" s="118"/>
      <c r="FBD91" s="118"/>
      <c r="FBE91" s="118"/>
      <c r="FBF91" s="118"/>
      <c r="FBG91" s="118"/>
      <c r="FBH91" s="118"/>
      <c r="FBI91" s="118"/>
      <c r="FBJ91" s="118"/>
      <c r="FBK91" s="118"/>
      <c r="FBL91" s="118"/>
      <c r="FBM91" s="118"/>
      <c r="FBN91" s="118"/>
      <c r="FBO91" s="118"/>
      <c r="FBP91" s="118"/>
      <c r="FBQ91" s="118"/>
      <c r="FBR91" s="118"/>
      <c r="FBS91" s="118"/>
      <c r="FBT91" s="118"/>
      <c r="FBU91" s="118"/>
      <c r="FBV91" s="118"/>
      <c r="FBW91" s="118"/>
      <c r="FBX91" s="118"/>
      <c r="FBY91" s="118"/>
      <c r="FBZ91" s="118"/>
      <c r="FCA91" s="118"/>
      <c r="FCB91" s="118"/>
      <c r="FCC91" s="118"/>
      <c r="FCD91" s="118"/>
      <c r="FCE91" s="118"/>
      <c r="FCF91" s="118"/>
      <c r="FCG91" s="118"/>
      <c r="FCH91" s="118"/>
      <c r="FCI91" s="118"/>
      <c r="FCJ91" s="118"/>
      <c r="FCK91" s="118"/>
      <c r="FCL91" s="118"/>
      <c r="FCM91" s="118"/>
      <c r="FCN91" s="118"/>
      <c r="FCO91" s="118"/>
      <c r="FCP91" s="118"/>
      <c r="FCQ91" s="118"/>
      <c r="FCR91" s="118"/>
      <c r="FCS91" s="118"/>
      <c r="FCT91" s="118"/>
      <c r="FCU91" s="118"/>
      <c r="FCV91" s="118"/>
      <c r="FCW91" s="118"/>
      <c r="FCX91" s="118"/>
      <c r="FCY91" s="118"/>
      <c r="FCZ91" s="118"/>
      <c r="FDA91" s="118"/>
      <c r="FDB91" s="118"/>
      <c r="FDC91" s="118"/>
      <c r="FDD91" s="118"/>
      <c r="FDE91" s="118"/>
      <c r="FDF91" s="118"/>
      <c r="FDG91" s="118"/>
      <c r="FDH91" s="118"/>
      <c r="FDI91" s="118"/>
      <c r="FDJ91" s="118"/>
      <c r="FDK91" s="118"/>
      <c r="FDL91" s="118"/>
      <c r="FDM91" s="118"/>
      <c r="FDN91" s="118"/>
      <c r="FDO91" s="118"/>
      <c r="FDP91" s="118"/>
      <c r="FDQ91" s="118"/>
      <c r="FDR91" s="118"/>
      <c r="FDS91" s="118"/>
      <c r="FDT91" s="118"/>
      <c r="FDU91" s="118"/>
      <c r="FDV91" s="118"/>
      <c r="FDW91" s="118"/>
      <c r="FDX91" s="118"/>
      <c r="FDY91" s="118"/>
      <c r="FDZ91" s="118"/>
      <c r="FEA91" s="118"/>
      <c r="FEB91" s="118"/>
      <c r="FEC91" s="118"/>
      <c r="FED91" s="118"/>
      <c r="FEE91" s="118"/>
      <c r="FEF91" s="118"/>
      <c r="FEG91" s="118"/>
      <c r="FEH91" s="118"/>
      <c r="FEI91" s="118"/>
      <c r="FEJ91" s="118"/>
      <c r="FEK91" s="118"/>
      <c r="FEL91" s="118"/>
      <c r="FEM91" s="118"/>
      <c r="FEN91" s="118"/>
      <c r="FEO91" s="118"/>
      <c r="FEP91" s="118"/>
      <c r="FEQ91" s="118"/>
      <c r="FER91" s="118"/>
      <c r="FES91" s="118"/>
      <c r="FET91" s="118"/>
      <c r="FEU91" s="118"/>
      <c r="FEV91" s="118"/>
      <c r="FEW91" s="118"/>
      <c r="FEX91" s="118"/>
      <c r="FEY91" s="118"/>
      <c r="FEZ91" s="118"/>
      <c r="FFA91" s="118"/>
      <c r="FFB91" s="118"/>
      <c r="FFC91" s="118"/>
      <c r="FFD91" s="118"/>
      <c r="FFE91" s="118"/>
      <c r="FFF91" s="118"/>
      <c r="FFG91" s="118"/>
      <c r="FFH91" s="118"/>
      <c r="FFI91" s="118"/>
      <c r="FFJ91" s="118"/>
      <c r="FFK91" s="118"/>
      <c r="FFL91" s="118"/>
      <c r="FFM91" s="118"/>
      <c r="FFN91" s="118"/>
      <c r="FFO91" s="118"/>
      <c r="FFP91" s="118"/>
      <c r="FFQ91" s="118"/>
      <c r="FFR91" s="118"/>
      <c r="FFS91" s="118"/>
      <c r="FFT91" s="118"/>
      <c r="FFU91" s="118"/>
      <c r="FFV91" s="118"/>
      <c r="FFW91" s="118"/>
      <c r="FFX91" s="118"/>
      <c r="FFY91" s="118"/>
      <c r="FFZ91" s="118"/>
      <c r="FGA91" s="118"/>
      <c r="FGB91" s="118"/>
      <c r="FGC91" s="118"/>
      <c r="FGD91" s="118"/>
      <c r="FGE91" s="118"/>
      <c r="FGF91" s="118"/>
      <c r="FGG91" s="118"/>
      <c r="FGH91" s="118"/>
      <c r="FGI91" s="118"/>
      <c r="FGJ91" s="118"/>
      <c r="FGK91" s="118"/>
      <c r="FGL91" s="118"/>
      <c r="FGM91" s="118"/>
      <c r="FGN91" s="118"/>
      <c r="FGO91" s="118"/>
      <c r="FGP91" s="118"/>
      <c r="FGQ91" s="118"/>
      <c r="FGR91" s="118"/>
      <c r="FGS91" s="118"/>
      <c r="FGT91" s="118"/>
      <c r="FGU91" s="118"/>
      <c r="FGV91" s="118"/>
      <c r="FGW91" s="118"/>
      <c r="FGX91" s="118"/>
      <c r="FGY91" s="118"/>
      <c r="FGZ91" s="118"/>
      <c r="FHA91" s="118"/>
      <c r="FHB91" s="118"/>
      <c r="FHC91" s="118"/>
      <c r="FHD91" s="118"/>
      <c r="FHE91" s="118"/>
      <c r="FHF91" s="118"/>
      <c r="FHG91" s="118"/>
      <c r="FHH91" s="118"/>
      <c r="FHI91" s="118"/>
      <c r="FHJ91" s="118"/>
      <c r="FHK91" s="118"/>
      <c r="FHL91" s="118"/>
      <c r="FHM91" s="118"/>
      <c r="FHN91" s="118"/>
      <c r="FHO91" s="118"/>
      <c r="FHP91" s="118"/>
      <c r="FHQ91" s="118"/>
      <c r="FHR91" s="118"/>
      <c r="FHS91" s="118"/>
      <c r="FHT91" s="118"/>
      <c r="FHU91" s="118"/>
      <c r="FHV91" s="118"/>
      <c r="FHW91" s="118"/>
      <c r="FHX91" s="118"/>
      <c r="FHY91" s="118"/>
      <c r="FHZ91" s="118"/>
      <c r="FIA91" s="118"/>
      <c r="FIB91" s="118"/>
      <c r="FIC91" s="118"/>
      <c r="FID91" s="118"/>
      <c r="FIE91" s="118"/>
      <c r="FIF91" s="118"/>
      <c r="FIG91" s="118"/>
      <c r="FIH91" s="118"/>
      <c r="FII91" s="118"/>
      <c r="FIJ91" s="118"/>
      <c r="FIK91" s="118"/>
      <c r="FIL91" s="118"/>
      <c r="FIM91" s="118"/>
      <c r="FIN91" s="118"/>
      <c r="FIO91" s="118"/>
      <c r="FIP91" s="118"/>
      <c r="FIQ91" s="118"/>
      <c r="FIR91" s="118"/>
      <c r="FIS91" s="118"/>
      <c r="FIT91" s="118"/>
      <c r="FIU91" s="118"/>
      <c r="FIV91" s="118"/>
      <c r="FIW91" s="118"/>
      <c r="FIX91" s="118"/>
      <c r="FIY91" s="118"/>
      <c r="FIZ91" s="118"/>
      <c r="FJA91" s="118"/>
      <c r="FJB91" s="118"/>
      <c r="FJC91" s="118"/>
      <c r="FJD91" s="118"/>
      <c r="FJE91" s="118"/>
      <c r="FJF91" s="118"/>
      <c r="FJG91" s="118"/>
      <c r="FJH91" s="118"/>
      <c r="FJI91" s="118"/>
      <c r="FJJ91" s="118"/>
      <c r="FJK91" s="118"/>
      <c r="FJL91" s="118"/>
      <c r="FJM91" s="118"/>
      <c r="FJN91" s="118"/>
      <c r="FJO91" s="118"/>
      <c r="FJP91" s="118"/>
      <c r="FJQ91" s="118"/>
      <c r="FJR91" s="118"/>
      <c r="FJS91" s="118"/>
      <c r="FJT91" s="118"/>
      <c r="FJU91" s="118"/>
      <c r="FJV91" s="118"/>
      <c r="FJW91" s="118"/>
      <c r="FJX91" s="118"/>
      <c r="FJY91" s="118"/>
      <c r="FJZ91" s="118"/>
      <c r="FKA91" s="118"/>
      <c r="FKB91" s="118"/>
      <c r="FKC91" s="118"/>
      <c r="FKD91" s="118"/>
      <c r="FKE91" s="118"/>
      <c r="FKF91" s="118"/>
      <c r="FKG91" s="118"/>
      <c r="FKH91" s="118"/>
      <c r="FKI91" s="118"/>
      <c r="FKJ91" s="118"/>
      <c r="FKK91" s="118"/>
      <c r="FKL91" s="118"/>
      <c r="FKM91" s="118"/>
      <c r="FKN91" s="118"/>
      <c r="FKO91" s="118"/>
      <c r="FKP91" s="118"/>
      <c r="FKQ91" s="118"/>
      <c r="FKR91" s="118"/>
      <c r="FKS91" s="118"/>
      <c r="FKT91" s="118"/>
      <c r="FKU91" s="118"/>
      <c r="FKV91" s="118"/>
      <c r="FKW91" s="118"/>
      <c r="FKX91" s="118"/>
      <c r="FKY91" s="118"/>
      <c r="FKZ91" s="118"/>
      <c r="FLA91" s="118"/>
      <c r="FLB91" s="118"/>
      <c r="FLC91" s="118"/>
      <c r="FLD91" s="118"/>
      <c r="FLE91" s="118"/>
      <c r="FLF91" s="118"/>
      <c r="FLG91" s="118"/>
      <c r="FLH91" s="118"/>
      <c r="FLI91" s="118"/>
      <c r="FLJ91" s="118"/>
      <c r="FLK91" s="118"/>
      <c r="FLL91" s="118"/>
      <c r="FLM91" s="118"/>
      <c r="FLN91" s="118"/>
      <c r="FLO91" s="118"/>
      <c r="FLP91" s="118"/>
      <c r="FLQ91" s="118"/>
      <c r="FLR91" s="118"/>
      <c r="FLS91" s="118"/>
      <c r="FLT91" s="118"/>
      <c r="FLU91" s="118"/>
      <c r="FLV91" s="118"/>
      <c r="FLW91" s="118"/>
      <c r="FLX91" s="118"/>
      <c r="FLY91" s="118"/>
      <c r="FLZ91" s="118"/>
      <c r="FMA91" s="118"/>
      <c r="FMB91" s="118"/>
      <c r="FMC91" s="118"/>
      <c r="FMD91" s="118"/>
      <c r="FME91" s="118"/>
      <c r="FMF91" s="118"/>
      <c r="FMG91" s="118"/>
      <c r="FMH91" s="118"/>
      <c r="FMI91" s="118"/>
      <c r="FMJ91" s="118"/>
      <c r="FMK91" s="118"/>
      <c r="FML91" s="118"/>
      <c r="FMM91" s="118"/>
      <c r="FMN91" s="118"/>
      <c r="FMO91" s="118"/>
      <c r="FMP91" s="118"/>
      <c r="FMQ91" s="118"/>
      <c r="FMR91" s="118"/>
      <c r="FMS91" s="118"/>
      <c r="FMT91" s="118"/>
      <c r="FMU91" s="118"/>
      <c r="FMV91" s="118"/>
      <c r="FMW91" s="118"/>
      <c r="FMX91" s="118"/>
      <c r="FMY91" s="118"/>
      <c r="FMZ91" s="118"/>
      <c r="FNA91" s="118"/>
      <c r="FNB91" s="118"/>
      <c r="FNC91" s="118"/>
      <c r="FND91" s="118"/>
      <c r="FNE91" s="118"/>
      <c r="FNF91" s="118"/>
      <c r="FNG91" s="118"/>
      <c r="FNH91" s="118"/>
      <c r="FNI91" s="118"/>
      <c r="FNJ91" s="118"/>
      <c r="FNK91" s="118"/>
      <c r="FNL91" s="118"/>
      <c r="FNM91" s="118"/>
      <c r="FNN91" s="118"/>
      <c r="FNO91" s="118"/>
      <c r="FNP91" s="118"/>
      <c r="FNQ91" s="118"/>
      <c r="FNR91" s="118"/>
      <c r="FNS91" s="118"/>
      <c r="FNT91" s="118"/>
      <c r="FNU91" s="118"/>
      <c r="FNV91" s="118"/>
      <c r="FNW91" s="118"/>
      <c r="FNX91" s="118"/>
      <c r="FNY91" s="118"/>
      <c r="FNZ91" s="118"/>
      <c r="FOA91" s="118"/>
      <c r="FOB91" s="118"/>
      <c r="FOC91" s="118"/>
      <c r="FOD91" s="118"/>
      <c r="FOE91" s="118"/>
      <c r="FOF91" s="118"/>
      <c r="FOG91" s="118"/>
      <c r="FOH91" s="118"/>
      <c r="FOI91" s="118"/>
      <c r="FOJ91" s="118"/>
      <c r="FOK91" s="118"/>
      <c r="FOL91" s="118"/>
      <c r="FOM91" s="118"/>
      <c r="FON91" s="118"/>
      <c r="FOO91" s="118"/>
      <c r="FOP91" s="118"/>
      <c r="FOQ91" s="118"/>
      <c r="FOR91" s="118"/>
      <c r="FOS91" s="118"/>
      <c r="FOT91" s="118"/>
      <c r="FOU91" s="118"/>
      <c r="FOV91" s="118"/>
      <c r="FOW91" s="118"/>
      <c r="FOX91" s="118"/>
      <c r="FOY91" s="118"/>
      <c r="FOZ91" s="118"/>
      <c r="FPA91" s="118"/>
      <c r="FPB91" s="118"/>
      <c r="FPC91" s="118"/>
      <c r="FPD91" s="118"/>
      <c r="FPE91" s="118"/>
      <c r="FPF91" s="118"/>
      <c r="FPG91" s="118"/>
      <c r="FPH91" s="118"/>
      <c r="FPI91" s="118"/>
      <c r="FPJ91" s="118"/>
      <c r="FPK91" s="118"/>
      <c r="FPL91" s="118"/>
      <c r="FPM91" s="118"/>
      <c r="FPN91" s="118"/>
      <c r="FPO91" s="118"/>
      <c r="FPP91" s="118"/>
      <c r="FPQ91" s="118"/>
      <c r="FPR91" s="118"/>
      <c r="FPS91" s="118"/>
      <c r="FPT91" s="118"/>
      <c r="FPU91" s="118"/>
      <c r="FPV91" s="118"/>
      <c r="FPW91" s="118"/>
      <c r="FPX91" s="118"/>
      <c r="FPY91" s="118"/>
      <c r="FPZ91" s="118"/>
      <c r="FQA91" s="118"/>
      <c r="FQB91" s="118"/>
      <c r="FQC91" s="118"/>
      <c r="FQD91" s="118"/>
      <c r="FQE91" s="118"/>
      <c r="FQF91" s="118"/>
      <c r="FQG91" s="118"/>
      <c r="FQH91" s="118"/>
      <c r="FQI91" s="118"/>
      <c r="FQJ91" s="118"/>
      <c r="FQK91" s="118"/>
      <c r="FQL91" s="118"/>
      <c r="FQM91" s="118"/>
      <c r="FQN91" s="118"/>
      <c r="FQO91" s="118"/>
      <c r="FQP91" s="118"/>
      <c r="FQQ91" s="118"/>
      <c r="FQR91" s="118"/>
      <c r="FQS91" s="118"/>
      <c r="FQT91" s="118"/>
      <c r="FQU91" s="118"/>
      <c r="FQV91" s="118"/>
      <c r="FQW91" s="118"/>
      <c r="FQX91" s="118"/>
      <c r="FQY91" s="118"/>
      <c r="FQZ91" s="118"/>
      <c r="FRA91" s="118"/>
      <c r="FRB91" s="118"/>
      <c r="FRC91" s="118"/>
      <c r="FRD91" s="118"/>
      <c r="FRE91" s="118"/>
      <c r="FRF91" s="118"/>
      <c r="FRG91" s="118"/>
      <c r="FRH91" s="118"/>
      <c r="FRI91" s="118"/>
      <c r="FRJ91" s="118"/>
      <c r="FRK91" s="118"/>
      <c r="FRL91" s="118"/>
      <c r="FRM91" s="118"/>
      <c r="FRN91" s="118"/>
      <c r="FRO91" s="118"/>
      <c r="FRP91" s="118"/>
      <c r="FRQ91" s="118"/>
      <c r="FRR91" s="118"/>
      <c r="FRS91" s="118"/>
      <c r="FRT91" s="118"/>
      <c r="FRU91" s="118"/>
      <c r="FRV91" s="118"/>
      <c r="FRW91" s="118"/>
      <c r="FRX91" s="118"/>
      <c r="FRY91" s="118"/>
      <c r="FRZ91" s="118"/>
      <c r="FSA91" s="118"/>
      <c r="FSB91" s="118"/>
      <c r="FSC91" s="118"/>
      <c r="FSD91" s="118"/>
      <c r="FSE91" s="118"/>
      <c r="FSF91" s="118"/>
      <c r="FSG91" s="118"/>
      <c r="FSH91" s="118"/>
      <c r="FSI91" s="118"/>
      <c r="FSJ91" s="118"/>
      <c r="FSK91" s="118"/>
      <c r="FSL91" s="118"/>
      <c r="FSM91" s="118"/>
      <c r="FSN91" s="118"/>
      <c r="FSO91" s="118"/>
      <c r="FSP91" s="118"/>
      <c r="FSQ91" s="118"/>
      <c r="FSR91" s="118"/>
      <c r="FSS91" s="118"/>
      <c r="FST91" s="118"/>
      <c r="FSU91" s="118"/>
      <c r="FSV91" s="118"/>
      <c r="FSW91" s="118"/>
      <c r="FSX91" s="118"/>
      <c r="FSY91" s="118"/>
      <c r="FSZ91" s="118"/>
      <c r="FTA91" s="118"/>
      <c r="FTB91" s="118"/>
      <c r="FTC91" s="118"/>
      <c r="FTD91" s="118"/>
      <c r="FTE91" s="118"/>
      <c r="FTF91" s="118"/>
      <c r="FTG91" s="118"/>
      <c r="FTH91" s="118"/>
      <c r="FTI91" s="118"/>
      <c r="FTJ91" s="118"/>
      <c r="FTK91" s="118"/>
      <c r="FTL91" s="118"/>
      <c r="FTM91" s="118"/>
      <c r="FTN91" s="118"/>
      <c r="FTO91" s="118"/>
      <c r="FTP91" s="118"/>
      <c r="FTQ91" s="118"/>
      <c r="FTR91" s="118"/>
      <c r="FTS91" s="118"/>
      <c r="FTT91" s="118"/>
      <c r="FTU91" s="118"/>
      <c r="FTV91" s="118"/>
      <c r="FTW91" s="118"/>
      <c r="FTX91" s="118"/>
      <c r="FTY91" s="118"/>
      <c r="FTZ91" s="118"/>
      <c r="FUA91" s="118"/>
      <c r="FUB91" s="118"/>
      <c r="FUC91" s="118"/>
      <c r="FUD91" s="118"/>
      <c r="FUE91" s="118"/>
      <c r="FUF91" s="118"/>
      <c r="FUG91" s="118"/>
      <c r="FUH91" s="118"/>
      <c r="FUI91" s="118"/>
      <c r="FUJ91" s="118"/>
      <c r="FUK91" s="118"/>
      <c r="FUL91" s="118"/>
      <c r="FUM91" s="118"/>
      <c r="FUN91" s="118"/>
      <c r="FUO91" s="118"/>
      <c r="FUP91" s="118"/>
      <c r="FUQ91" s="118"/>
      <c r="FUR91" s="118"/>
      <c r="FUS91" s="118"/>
      <c r="FUT91" s="118"/>
      <c r="FUU91" s="118"/>
      <c r="FUV91" s="118"/>
      <c r="FUW91" s="118"/>
      <c r="FUX91" s="118"/>
      <c r="FUY91" s="118"/>
      <c r="FUZ91" s="118"/>
      <c r="FVA91" s="118"/>
      <c r="FVB91" s="118"/>
      <c r="FVC91" s="118"/>
      <c r="FVD91" s="118"/>
      <c r="FVE91" s="118"/>
      <c r="FVF91" s="118"/>
      <c r="FVG91" s="118"/>
      <c r="FVH91" s="118"/>
      <c r="FVI91" s="118"/>
      <c r="FVJ91" s="118"/>
      <c r="FVK91" s="118"/>
      <c r="FVL91" s="118"/>
      <c r="FVM91" s="118"/>
      <c r="FVN91" s="118"/>
      <c r="FVO91" s="118"/>
      <c r="FVP91" s="118"/>
      <c r="FVQ91" s="118"/>
      <c r="FVR91" s="118"/>
      <c r="FVS91" s="118"/>
      <c r="FVT91" s="118"/>
      <c r="FVU91" s="118"/>
      <c r="FVV91" s="118"/>
      <c r="FVW91" s="118"/>
      <c r="FVX91" s="118"/>
      <c r="FVY91" s="118"/>
      <c r="FVZ91" s="118"/>
      <c r="FWA91" s="118"/>
      <c r="FWB91" s="118"/>
      <c r="FWC91" s="118"/>
      <c r="FWD91" s="118"/>
      <c r="FWE91" s="118"/>
      <c r="FWF91" s="118"/>
      <c r="FWG91" s="118"/>
      <c r="FWH91" s="118"/>
      <c r="FWI91" s="118"/>
      <c r="FWJ91" s="118"/>
      <c r="FWK91" s="118"/>
      <c r="FWL91" s="118"/>
      <c r="FWM91" s="118"/>
      <c r="FWN91" s="118"/>
      <c r="FWO91" s="118"/>
      <c r="FWP91" s="118"/>
      <c r="FWQ91" s="118"/>
      <c r="FWR91" s="118"/>
      <c r="FWS91" s="118"/>
      <c r="FWT91" s="118"/>
      <c r="FWU91" s="118"/>
      <c r="FWV91" s="118"/>
      <c r="FWW91" s="118"/>
      <c r="FWX91" s="118"/>
      <c r="FWY91" s="118"/>
      <c r="FWZ91" s="118"/>
      <c r="FXA91" s="118"/>
      <c r="FXB91" s="118"/>
      <c r="FXC91" s="118"/>
      <c r="FXD91" s="118"/>
      <c r="FXE91" s="118"/>
      <c r="FXF91" s="118"/>
      <c r="FXG91" s="118"/>
      <c r="FXH91" s="118"/>
      <c r="FXI91" s="118"/>
      <c r="FXJ91" s="118"/>
      <c r="FXK91" s="118"/>
      <c r="FXL91" s="118"/>
      <c r="FXM91" s="118"/>
      <c r="FXN91" s="118"/>
      <c r="FXO91" s="118"/>
      <c r="FXP91" s="118"/>
      <c r="FXQ91" s="118"/>
      <c r="FXR91" s="118"/>
      <c r="FXS91" s="118"/>
      <c r="FXT91" s="118"/>
      <c r="FXU91" s="118"/>
      <c r="FXV91" s="118"/>
      <c r="FXW91" s="118"/>
      <c r="FXX91" s="118"/>
      <c r="FXY91" s="118"/>
      <c r="FXZ91" s="118"/>
      <c r="FYA91" s="118"/>
      <c r="FYB91" s="118"/>
      <c r="FYC91" s="118"/>
      <c r="FYD91" s="118"/>
      <c r="FYE91" s="118"/>
      <c r="FYF91" s="118"/>
      <c r="FYG91" s="118"/>
      <c r="FYH91" s="118"/>
      <c r="FYI91" s="118"/>
      <c r="FYJ91" s="118"/>
      <c r="FYK91" s="118"/>
      <c r="FYL91" s="118"/>
      <c r="FYM91" s="118"/>
      <c r="FYN91" s="118"/>
      <c r="FYO91" s="118"/>
      <c r="FYP91" s="118"/>
      <c r="FYQ91" s="118"/>
      <c r="FYR91" s="118"/>
      <c r="FYS91" s="118"/>
      <c r="FYT91" s="118"/>
      <c r="FYU91" s="118"/>
      <c r="FYV91" s="118"/>
      <c r="FYW91" s="118"/>
      <c r="FYX91" s="118"/>
      <c r="FYY91" s="118"/>
      <c r="FYZ91" s="118"/>
      <c r="FZA91" s="118"/>
      <c r="FZB91" s="118"/>
      <c r="FZC91" s="118"/>
      <c r="FZD91" s="118"/>
      <c r="FZE91" s="118"/>
      <c r="FZF91" s="118"/>
      <c r="FZG91" s="118"/>
      <c r="FZH91" s="118"/>
      <c r="FZI91" s="118"/>
      <c r="FZJ91" s="118"/>
      <c r="FZK91" s="118"/>
      <c r="FZL91" s="118"/>
      <c r="FZM91" s="118"/>
      <c r="FZN91" s="118"/>
      <c r="FZO91" s="118"/>
      <c r="FZP91" s="118"/>
      <c r="FZQ91" s="118"/>
      <c r="FZR91" s="118"/>
      <c r="FZS91" s="118"/>
      <c r="FZT91" s="118"/>
      <c r="FZU91" s="118"/>
      <c r="FZV91" s="118"/>
      <c r="FZW91" s="118"/>
      <c r="FZX91" s="118"/>
      <c r="FZY91" s="118"/>
      <c r="FZZ91" s="118"/>
      <c r="GAA91" s="118"/>
      <c r="GAB91" s="118"/>
      <c r="GAC91" s="118"/>
      <c r="GAD91" s="118"/>
      <c r="GAE91" s="118"/>
      <c r="GAF91" s="118"/>
      <c r="GAG91" s="118"/>
      <c r="GAH91" s="118"/>
      <c r="GAI91" s="118"/>
      <c r="GAJ91" s="118"/>
      <c r="GAK91" s="118"/>
      <c r="GAL91" s="118"/>
      <c r="GAM91" s="118"/>
      <c r="GAN91" s="118"/>
      <c r="GAO91" s="118"/>
      <c r="GAP91" s="118"/>
      <c r="GAQ91" s="118"/>
      <c r="GAR91" s="118"/>
      <c r="GAS91" s="118"/>
      <c r="GAT91" s="118"/>
      <c r="GAU91" s="118"/>
      <c r="GAV91" s="118"/>
      <c r="GAW91" s="118"/>
      <c r="GAX91" s="118"/>
      <c r="GAY91" s="118"/>
      <c r="GAZ91" s="118"/>
      <c r="GBA91" s="118"/>
      <c r="GBB91" s="118"/>
      <c r="GBC91" s="118"/>
      <c r="GBD91" s="118"/>
      <c r="GBE91" s="118"/>
      <c r="GBF91" s="118"/>
      <c r="GBG91" s="118"/>
      <c r="GBH91" s="118"/>
      <c r="GBI91" s="118"/>
      <c r="GBJ91" s="118"/>
      <c r="GBK91" s="118"/>
      <c r="GBL91" s="118"/>
      <c r="GBM91" s="118"/>
      <c r="GBN91" s="118"/>
      <c r="GBO91" s="118"/>
      <c r="GBP91" s="118"/>
      <c r="GBQ91" s="118"/>
      <c r="GBR91" s="118"/>
      <c r="GBS91" s="118"/>
      <c r="GBT91" s="118"/>
      <c r="GBU91" s="118"/>
      <c r="GBV91" s="118"/>
      <c r="GBW91" s="118"/>
      <c r="GBX91" s="118"/>
      <c r="GBY91" s="118"/>
      <c r="GBZ91" s="118"/>
      <c r="GCA91" s="118"/>
      <c r="GCB91" s="118"/>
      <c r="GCC91" s="118"/>
      <c r="GCD91" s="118"/>
      <c r="GCE91" s="118"/>
      <c r="GCF91" s="118"/>
      <c r="GCG91" s="118"/>
      <c r="GCH91" s="118"/>
      <c r="GCI91" s="118"/>
      <c r="GCJ91" s="118"/>
      <c r="GCK91" s="118"/>
      <c r="GCL91" s="118"/>
      <c r="GCM91" s="118"/>
      <c r="GCN91" s="118"/>
      <c r="GCO91" s="118"/>
      <c r="GCP91" s="118"/>
      <c r="GCQ91" s="118"/>
      <c r="GCR91" s="118"/>
      <c r="GCS91" s="118"/>
      <c r="GCT91" s="118"/>
      <c r="GCU91" s="118"/>
      <c r="GCV91" s="118"/>
      <c r="GCW91" s="118"/>
      <c r="GCX91" s="118"/>
      <c r="GCY91" s="118"/>
      <c r="GCZ91" s="118"/>
      <c r="GDA91" s="118"/>
      <c r="GDB91" s="118"/>
      <c r="GDC91" s="118"/>
      <c r="GDD91" s="118"/>
      <c r="GDE91" s="118"/>
      <c r="GDF91" s="118"/>
      <c r="GDG91" s="118"/>
      <c r="GDH91" s="118"/>
      <c r="GDI91" s="118"/>
      <c r="GDJ91" s="118"/>
      <c r="GDK91" s="118"/>
      <c r="GDL91" s="118"/>
      <c r="GDM91" s="118"/>
      <c r="GDN91" s="118"/>
      <c r="GDO91" s="118"/>
      <c r="GDP91" s="118"/>
      <c r="GDQ91" s="118"/>
      <c r="GDR91" s="118"/>
      <c r="GDS91" s="118"/>
      <c r="GDT91" s="118"/>
      <c r="GDU91" s="118"/>
      <c r="GDV91" s="118"/>
      <c r="GDW91" s="118"/>
      <c r="GDX91" s="118"/>
      <c r="GDY91" s="118"/>
      <c r="GDZ91" s="118"/>
      <c r="GEA91" s="118"/>
      <c r="GEB91" s="118"/>
      <c r="GEC91" s="118"/>
      <c r="GED91" s="118"/>
      <c r="GEE91" s="118"/>
      <c r="GEF91" s="118"/>
      <c r="GEG91" s="118"/>
      <c r="GEH91" s="118"/>
      <c r="GEI91" s="118"/>
      <c r="GEJ91" s="118"/>
      <c r="GEK91" s="118"/>
      <c r="GEL91" s="118"/>
      <c r="GEM91" s="118"/>
      <c r="GEN91" s="118"/>
      <c r="GEO91" s="118"/>
      <c r="GEP91" s="118"/>
      <c r="GEQ91" s="118"/>
      <c r="GER91" s="118"/>
      <c r="GES91" s="118"/>
      <c r="GET91" s="118"/>
      <c r="GEU91" s="118"/>
      <c r="GEV91" s="118"/>
      <c r="GEW91" s="118"/>
      <c r="GEX91" s="118"/>
      <c r="GEY91" s="118"/>
      <c r="GEZ91" s="118"/>
      <c r="GFA91" s="118"/>
      <c r="GFB91" s="118"/>
      <c r="GFC91" s="118"/>
      <c r="GFD91" s="118"/>
      <c r="GFE91" s="118"/>
      <c r="GFF91" s="118"/>
      <c r="GFG91" s="118"/>
      <c r="GFH91" s="118"/>
      <c r="GFI91" s="118"/>
      <c r="GFJ91" s="118"/>
      <c r="GFK91" s="118"/>
      <c r="GFL91" s="118"/>
      <c r="GFM91" s="118"/>
      <c r="GFN91" s="118"/>
      <c r="GFO91" s="118"/>
      <c r="GFP91" s="118"/>
      <c r="GFQ91" s="118"/>
      <c r="GFR91" s="118"/>
      <c r="GFS91" s="118"/>
      <c r="GFT91" s="118"/>
      <c r="GFU91" s="118"/>
      <c r="GFV91" s="118"/>
      <c r="GFW91" s="118"/>
      <c r="GFX91" s="118"/>
      <c r="GFY91" s="118"/>
      <c r="GFZ91" s="118"/>
      <c r="GGA91" s="118"/>
      <c r="GGB91" s="118"/>
      <c r="GGC91" s="118"/>
      <c r="GGD91" s="118"/>
      <c r="GGE91" s="118"/>
      <c r="GGF91" s="118"/>
      <c r="GGG91" s="118"/>
      <c r="GGH91" s="118"/>
      <c r="GGI91" s="118"/>
      <c r="GGJ91" s="118"/>
      <c r="GGK91" s="118"/>
      <c r="GGL91" s="118"/>
      <c r="GGM91" s="118"/>
      <c r="GGN91" s="118"/>
      <c r="GGO91" s="118"/>
      <c r="GGP91" s="118"/>
      <c r="GGQ91" s="118"/>
      <c r="GGR91" s="118"/>
      <c r="GGS91" s="118"/>
      <c r="GGT91" s="118"/>
      <c r="GGU91" s="118"/>
      <c r="GGV91" s="118"/>
      <c r="GGW91" s="118"/>
      <c r="GGX91" s="118"/>
      <c r="GGY91" s="118"/>
      <c r="GGZ91" s="118"/>
      <c r="GHA91" s="118"/>
      <c r="GHB91" s="118"/>
      <c r="GHC91" s="118"/>
      <c r="GHD91" s="118"/>
      <c r="GHE91" s="118"/>
      <c r="GHF91" s="118"/>
      <c r="GHG91" s="118"/>
      <c r="GHH91" s="118"/>
      <c r="GHI91" s="118"/>
      <c r="GHJ91" s="118"/>
      <c r="GHK91" s="118"/>
      <c r="GHL91" s="118"/>
      <c r="GHM91" s="118"/>
      <c r="GHN91" s="118"/>
      <c r="GHO91" s="118"/>
      <c r="GHP91" s="118"/>
      <c r="GHQ91" s="118"/>
      <c r="GHR91" s="118"/>
      <c r="GHS91" s="118"/>
      <c r="GHT91" s="118"/>
      <c r="GHU91" s="118"/>
      <c r="GHV91" s="118"/>
      <c r="GHW91" s="118"/>
      <c r="GHX91" s="118"/>
      <c r="GHY91" s="118"/>
      <c r="GHZ91" s="118"/>
      <c r="GIA91" s="118"/>
      <c r="GIB91" s="118"/>
      <c r="GIC91" s="118"/>
      <c r="GID91" s="118"/>
      <c r="GIE91" s="118"/>
      <c r="GIF91" s="118"/>
      <c r="GIG91" s="118"/>
      <c r="GIH91" s="118"/>
      <c r="GII91" s="118"/>
      <c r="GIJ91" s="118"/>
      <c r="GIK91" s="118"/>
      <c r="GIL91" s="118"/>
      <c r="GIM91" s="118"/>
      <c r="GIN91" s="118"/>
      <c r="GIO91" s="118"/>
      <c r="GIP91" s="118"/>
      <c r="GIQ91" s="118"/>
      <c r="GIR91" s="118"/>
      <c r="GIS91" s="118"/>
      <c r="GIT91" s="118"/>
      <c r="GIU91" s="118"/>
      <c r="GIV91" s="118"/>
      <c r="GIW91" s="118"/>
      <c r="GIX91" s="118"/>
      <c r="GIY91" s="118"/>
      <c r="GIZ91" s="118"/>
      <c r="GJA91" s="118"/>
      <c r="GJB91" s="118"/>
      <c r="GJC91" s="118"/>
      <c r="GJD91" s="118"/>
      <c r="GJE91" s="118"/>
      <c r="GJF91" s="118"/>
      <c r="GJG91" s="118"/>
      <c r="GJH91" s="118"/>
      <c r="GJI91" s="118"/>
      <c r="GJJ91" s="118"/>
      <c r="GJK91" s="118"/>
      <c r="GJL91" s="118"/>
      <c r="GJM91" s="118"/>
      <c r="GJN91" s="118"/>
      <c r="GJO91" s="118"/>
      <c r="GJP91" s="118"/>
      <c r="GJQ91" s="118"/>
      <c r="GJR91" s="118"/>
      <c r="GJS91" s="118"/>
      <c r="GJT91" s="118"/>
      <c r="GJU91" s="118"/>
      <c r="GJV91" s="118"/>
      <c r="GJW91" s="118"/>
      <c r="GJX91" s="118"/>
      <c r="GJY91" s="118"/>
      <c r="GJZ91" s="118"/>
      <c r="GKA91" s="118"/>
      <c r="GKB91" s="118"/>
      <c r="GKC91" s="118"/>
      <c r="GKD91" s="118"/>
      <c r="GKE91" s="118"/>
      <c r="GKF91" s="118"/>
      <c r="GKG91" s="118"/>
      <c r="GKH91" s="118"/>
      <c r="GKI91" s="118"/>
      <c r="GKJ91" s="118"/>
      <c r="GKK91" s="118"/>
      <c r="GKL91" s="118"/>
      <c r="GKM91" s="118"/>
      <c r="GKN91" s="118"/>
      <c r="GKO91" s="118"/>
      <c r="GKP91" s="118"/>
      <c r="GKQ91" s="118"/>
      <c r="GKR91" s="118"/>
      <c r="GKS91" s="118"/>
      <c r="GKT91" s="118"/>
      <c r="GKU91" s="118"/>
      <c r="GKV91" s="118"/>
      <c r="GKW91" s="118"/>
      <c r="GKX91" s="118"/>
      <c r="GKY91" s="118"/>
      <c r="GKZ91" s="118"/>
      <c r="GLA91" s="118"/>
      <c r="GLB91" s="118"/>
      <c r="GLC91" s="118"/>
      <c r="GLD91" s="118"/>
      <c r="GLE91" s="118"/>
      <c r="GLF91" s="118"/>
      <c r="GLG91" s="118"/>
      <c r="GLH91" s="118"/>
      <c r="GLI91" s="118"/>
      <c r="GLJ91" s="118"/>
      <c r="GLK91" s="118"/>
      <c r="GLL91" s="118"/>
      <c r="GLM91" s="118"/>
      <c r="GLN91" s="118"/>
      <c r="GLO91" s="118"/>
      <c r="GLP91" s="118"/>
      <c r="GLQ91" s="118"/>
      <c r="GLR91" s="118"/>
      <c r="GLS91" s="118"/>
      <c r="GLT91" s="118"/>
      <c r="GLU91" s="118"/>
      <c r="GLV91" s="118"/>
      <c r="GLW91" s="118"/>
      <c r="GLX91" s="118"/>
      <c r="GLY91" s="118"/>
      <c r="GLZ91" s="118"/>
      <c r="GMA91" s="118"/>
      <c r="GMB91" s="118"/>
      <c r="GMC91" s="118"/>
      <c r="GMD91" s="118"/>
      <c r="GME91" s="118"/>
      <c r="GMF91" s="118"/>
      <c r="GMG91" s="118"/>
      <c r="GMH91" s="118"/>
      <c r="GMI91" s="118"/>
      <c r="GMJ91" s="118"/>
      <c r="GMK91" s="118"/>
      <c r="GML91" s="118"/>
      <c r="GMM91" s="118"/>
      <c r="GMN91" s="118"/>
      <c r="GMO91" s="118"/>
      <c r="GMP91" s="118"/>
      <c r="GMQ91" s="118"/>
      <c r="GMR91" s="118"/>
      <c r="GMS91" s="118"/>
      <c r="GMT91" s="118"/>
      <c r="GMU91" s="118"/>
      <c r="GMV91" s="118"/>
      <c r="GMW91" s="118"/>
      <c r="GMX91" s="118"/>
      <c r="GMY91" s="118"/>
      <c r="GMZ91" s="118"/>
      <c r="GNA91" s="118"/>
      <c r="GNB91" s="118"/>
      <c r="GNC91" s="118"/>
      <c r="GND91" s="118"/>
      <c r="GNE91" s="118"/>
      <c r="GNF91" s="118"/>
      <c r="GNG91" s="118"/>
      <c r="GNH91" s="118"/>
      <c r="GNI91" s="118"/>
      <c r="GNJ91" s="118"/>
      <c r="GNK91" s="118"/>
      <c r="GNL91" s="118"/>
      <c r="GNM91" s="118"/>
      <c r="GNN91" s="118"/>
      <c r="GNO91" s="118"/>
      <c r="GNP91" s="118"/>
      <c r="GNQ91" s="118"/>
      <c r="GNR91" s="118"/>
      <c r="GNS91" s="118"/>
      <c r="GNT91" s="118"/>
      <c r="GNU91" s="118"/>
      <c r="GNV91" s="118"/>
      <c r="GNW91" s="118"/>
      <c r="GNX91" s="118"/>
      <c r="GNY91" s="118"/>
      <c r="GNZ91" s="118"/>
      <c r="GOA91" s="118"/>
      <c r="GOB91" s="118"/>
      <c r="GOC91" s="118"/>
      <c r="GOD91" s="118"/>
      <c r="GOE91" s="118"/>
      <c r="GOF91" s="118"/>
      <c r="GOG91" s="118"/>
      <c r="GOH91" s="118"/>
      <c r="GOI91" s="118"/>
      <c r="GOJ91" s="118"/>
      <c r="GOK91" s="118"/>
      <c r="GOL91" s="118"/>
      <c r="GOM91" s="118"/>
      <c r="GON91" s="118"/>
      <c r="GOO91" s="118"/>
      <c r="GOP91" s="118"/>
      <c r="GOQ91" s="118"/>
      <c r="GOR91" s="118"/>
      <c r="GOS91" s="118"/>
      <c r="GOT91" s="118"/>
      <c r="GOU91" s="118"/>
      <c r="GOV91" s="118"/>
      <c r="GOW91" s="118"/>
      <c r="GOX91" s="118"/>
      <c r="GOY91" s="118"/>
      <c r="GOZ91" s="118"/>
      <c r="GPA91" s="118"/>
      <c r="GPB91" s="118"/>
      <c r="GPC91" s="118"/>
      <c r="GPD91" s="118"/>
      <c r="GPE91" s="118"/>
      <c r="GPF91" s="118"/>
      <c r="GPG91" s="118"/>
      <c r="GPH91" s="118"/>
      <c r="GPI91" s="118"/>
      <c r="GPJ91" s="118"/>
      <c r="GPK91" s="118"/>
      <c r="GPL91" s="118"/>
      <c r="GPM91" s="118"/>
      <c r="GPN91" s="118"/>
      <c r="GPO91" s="118"/>
      <c r="GPP91" s="118"/>
      <c r="GPQ91" s="118"/>
      <c r="GPR91" s="118"/>
      <c r="GPS91" s="118"/>
      <c r="GPT91" s="118"/>
      <c r="GPU91" s="118"/>
      <c r="GPV91" s="118"/>
      <c r="GPW91" s="118"/>
      <c r="GPX91" s="118"/>
      <c r="GPY91" s="118"/>
      <c r="GPZ91" s="118"/>
      <c r="GQA91" s="118"/>
      <c r="GQB91" s="118"/>
      <c r="GQC91" s="118"/>
      <c r="GQD91" s="118"/>
      <c r="GQE91" s="118"/>
      <c r="GQF91" s="118"/>
      <c r="GQG91" s="118"/>
      <c r="GQH91" s="118"/>
      <c r="GQI91" s="118"/>
      <c r="GQJ91" s="118"/>
      <c r="GQK91" s="118"/>
      <c r="GQL91" s="118"/>
      <c r="GQM91" s="118"/>
      <c r="GQN91" s="118"/>
      <c r="GQO91" s="118"/>
      <c r="GQP91" s="118"/>
      <c r="GQQ91" s="118"/>
      <c r="GQR91" s="118"/>
      <c r="GQS91" s="118"/>
      <c r="GQT91" s="118"/>
      <c r="GQU91" s="118"/>
      <c r="GQV91" s="118"/>
      <c r="GQW91" s="118"/>
      <c r="GQX91" s="118"/>
      <c r="GQY91" s="118"/>
      <c r="GQZ91" s="118"/>
      <c r="GRA91" s="118"/>
      <c r="GRB91" s="118"/>
      <c r="GRC91" s="118"/>
      <c r="GRD91" s="118"/>
      <c r="GRE91" s="118"/>
      <c r="GRF91" s="118"/>
      <c r="GRG91" s="118"/>
      <c r="GRH91" s="118"/>
      <c r="GRI91" s="118"/>
      <c r="GRJ91" s="118"/>
      <c r="GRK91" s="118"/>
      <c r="GRL91" s="118"/>
      <c r="GRM91" s="118"/>
      <c r="GRN91" s="118"/>
      <c r="GRO91" s="118"/>
      <c r="GRP91" s="118"/>
      <c r="GRQ91" s="118"/>
      <c r="GRR91" s="118"/>
      <c r="GRS91" s="118"/>
      <c r="GRT91" s="118"/>
      <c r="GRU91" s="118"/>
      <c r="GRV91" s="118"/>
      <c r="GRW91" s="118"/>
      <c r="GRX91" s="118"/>
      <c r="GRY91" s="118"/>
      <c r="GRZ91" s="118"/>
      <c r="GSA91" s="118"/>
      <c r="GSB91" s="118"/>
      <c r="GSC91" s="118"/>
      <c r="GSD91" s="118"/>
      <c r="GSE91" s="118"/>
      <c r="GSF91" s="118"/>
      <c r="GSG91" s="118"/>
      <c r="GSH91" s="118"/>
      <c r="GSI91" s="118"/>
      <c r="GSJ91" s="118"/>
      <c r="GSK91" s="118"/>
      <c r="GSL91" s="118"/>
      <c r="GSM91" s="118"/>
      <c r="GSN91" s="118"/>
      <c r="GSO91" s="118"/>
      <c r="GSP91" s="118"/>
      <c r="GSQ91" s="118"/>
      <c r="GSR91" s="118"/>
      <c r="GSS91" s="118"/>
      <c r="GST91" s="118"/>
      <c r="GSU91" s="118"/>
      <c r="GSV91" s="118"/>
      <c r="GSW91" s="118"/>
      <c r="GSX91" s="118"/>
      <c r="GSY91" s="118"/>
      <c r="GSZ91" s="118"/>
      <c r="GTA91" s="118"/>
      <c r="GTB91" s="118"/>
      <c r="GTC91" s="118"/>
      <c r="GTD91" s="118"/>
      <c r="GTE91" s="118"/>
      <c r="GTF91" s="118"/>
      <c r="GTG91" s="118"/>
      <c r="GTH91" s="118"/>
      <c r="GTI91" s="118"/>
      <c r="GTJ91" s="118"/>
      <c r="GTK91" s="118"/>
      <c r="GTL91" s="118"/>
      <c r="GTM91" s="118"/>
      <c r="GTN91" s="118"/>
      <c r="GTO91" s="118"/>
      <c r="GTP91" s="118"/>
      <c r="GTQ91" s="118"/>
      <c r="GTR91" s="118"/>
      <c r="GTS91" s="118"/>
      <c r="GTT91" s="118"/>
      <c r="GTU91" s="118"/>
      <c r="GTV91" s="118"/>
      <c r="GTW91" s="118"/>
      <c r="GTX91" s="118"/>
      <c r="GTY91" s="118"/>
      <c r="GTZ91" s="118"/>
      <c r="GUA91" s="118"/>
      <c r="GUB91" s="118"/>
      <c r="GUC91" s="118"/>
      <c r="GUD91" s="118"/>
      <c r="GUE91" s="118"/>
      <c r="GUF91" s="118"/>
      <c r="GUG91" s="118"/>
      <c r="GUH91" s="118"/>
      <c r="GUI91" s="118"/>
      <c r="GUJ91" s="118"/>
      <c r="GUK91" s="118"/>
      <c r="GUL91" s="118"/>
      <c r="GUM91" s="118"/>
      <c r="GUN91" s="118"/>
      <c r="GUO91" s="118"/>
      <c r="GUP91" s="118"/>
      <c r="GUQ91" s="118"/>
      <c r="GUR91" s="118"/>
      <c r="GUS91" s="118"/>
      <c r="GUT91" s="118"/>
      <c r="GUU91" s="118"/>
      <c r="GUV91" s="118"/>
      <c r="GUW91" s="118"/>
      <c r="GUX91" s="118"/>
      <c r="GUY91" s="118"/>
      <c r="GUZ91" s="118"/>
      <c r="GVA91" s="118"/>
      <c r="GVB91" s="118"/>
      <c r="GVC91" s="118"/>
      <c r="GVD91" s="118"/>
      <c r="GVE91" s="118"/>
      <c r="GVF91" s="118"/>
      <c r="GVG91" s="118"/>
      <c r="GVH91" s="118"/>
      <c r="GVI91" s="118"/>
      <c r="GVJ91" s="118"/>
      <c r="GVK91" s="118"/>
      <c r="GVL91" s="118"/>
      <c r="GVM91" s="118"/>
      <c r="GVN91" s="118"/>
      <c r="GVO91" s="118"/>
      <c r="GVP91" s="118"/>
      <c r="GVQ91" s="118"/>
      <c r="GVR91" s="118"/>
      <c r="GVS91" s="118"/>
      <c r="GVT91" s="118"/>
      <c r="GVU91" s="118"/>
      <c r="GVV91" s="118"/>
      <c r="GVW91" s="118"/>
      <c r="GVX91" s="118"/>
      <c r="GVY91" s="118"/>
      <c r="GVZ91" s="118"/>
      <c r="GWA91" s="118"/>
      <c r="GWB91" s="118"/>
      <c r="GWC91" s="118"/>
      <c r="GWD91" s="118"/>
      <c r="GWE91" s="118"/>
      <c r="GWF91" s="118"/>
      <c r="GWG91" s="118"/>
      <c r="GWH91" s="118"/>
      <c r="GWI91" s="118"/>
      <c r="GWJ91" s="118"/>
      <c r="GWK91" s="118"/>
      <c r="GWL91" s="118"/>
      <c r="GWM91" s="118"/>
      <c r="GWN91" s="118"/>
      <c r="GWO91" s="118"/>
      <c r="GWP91" s="118"/>
      <c r="GWQ91" s="118"/>
      <c r="GWR91" s="118"/>
      <c r="GWS91" s="118"/>
      <c r="GWT91" s="118"/>
      <c r="GWU91" s="118"/>
      <c r="GWV91" s="118"/>
      <c r="GWW91" s="118"/>
      <c r="GWX91" s="118"/>
      <c r="GWY91" s="118"/>
      <c r="GWZ91" s="118"/>
      <c r="GXA91" s="118"/>
      <c r="GXB91" s="118"/>
      <c r="GXC91" s="118"/>
      <c r="GXD91" s="118"/>
      <c r="GXE91" s="118"/>
      <c r="GXF91" s="118"/>
      <c r="GXG91" s="118"/>
      <c r="GXH91" s="118"/>
      <c r="GXI91" s="118"/>
      <c r="GXJ91" s="118"/>
      <c r="GXK91" s="118"/>
      <c r="GXL91" s="118"/>
      <c r="GXM91" s="118"/>
      <c r="GXN91" s="118"/>
      <c r="GXO91" s="118"/>
      <c r="GXP91" s="118"/>
      <c r="GXQ91" s="118"/>
      <c r="GXR91" s="118"/>
      <c r="GXS91" s="118"/>
      <c r="GXT91" s="118"/>
      <c r="GXU91" s="118"/>
      <c r="GXV91" s="118"/>
      <c r="GXW91" s="118"/>
      <c r="GXX91" s="118"/>
      <c r="GXY91" s="118"/>
      <c r="GXZ91" s="118"/>
      <c r="GYA91" s="118"/>
      <c r="GYB91" s="118"/>
      <c r="GYC91" s="118"/>
      <c r="GYD91" s="118"/>
      <c r="GYE91" s="118"/>
      <c r="GYF91" s="118"/>
      <c r="GYG91" s="118"/>
      <c r="GYH91" s="118"/>
      <c r="GYI91" s="118"/>
      <c r="GYJ91" s="118"/>
      <c r="GYK91" s="118"/>
      <c r="GYL91" s="118"/>
      <c r="GYM91" s="118"/>
      <c r="GYN91" s="118"/>
      <c r="GYO91" s="118"/>
      <c r="GYP91" s="118"/>
      <c r="GYQ91" s="118"/>
      <c r="GYR91" s="118"/>
      <c r="GYS91" s="118"/>
      <c r="GYT91" s="118"/>
      <c r="GYU91" s="118"/>
      <c r="GYV91" s="118"/>
      <c r="GYW91" s="118"/>
      <c r="GYX91" s="118"/>
      <c r="GYY91" s="118"/>
      <c r="GYZ91" s="118"/>
      <c r="GZA91" s="118"/>
      <c r="GZB91" s="118"/>
      <c r="GZC91" s="118"/>
      <c r="GZD91" s="118"/>
      <c r="GZE91" s="118"/>
      <c r="GZF91" s="118"/>
      <c r="GZG91" s="118"/>
      <c r="GZH91" s="118"/>
      <c r="GZI91" s="118"/>
      <c r="GZJ91" s="118"/>
      <c r="GZK91" s="118"/>
      <c r="GZL91" s="118"/>
      <c r="GZM91" s="118"/>
      <c r="GZN91" s="118"/>
      <c r="GZO91" s="118"/>
      <c r="GZP91" s="118"/>
      <c r="GZQ91" s="118"/>
      <c r="GZR91" s="118"/>
      <c r="GZS91" s="118"/>
      <c r="GZT91" s="118"/>
      <c r="GZU91" s="118"/>
      <c r="GZV91" s="118"/>
      <c r="GZW91" s="118"/>
      <c r="GZX91" s="118"/>
      <c r="GZY91" s="118"/>
      <c r="GZZ91" s="118"/>
      <c r="HAA91" s="118"/>
      <c r="HAB91" s="118"/>
      <c r="HAC91" s="118"/>
      <c r="HAD91" s="118"/>
      <c r="HAE91" s="118"/>
      <c r="HAF91" s="118"/>
      <c r="HAG91" s="118"/>
      <c r="HAH91" s="118"/>
      <c r="HAI91" s="118"/>
      <c r="HAJ91" s="118"/>
      <c r="HAK91" s="118"/>
      <c r="HAL91" s="118"/>
      <c r="HAM91" s="118"/>
      <c r="HAN91" s="118"/>
      <c r="HAO91" s="118"/>
      <c r="HAP91" s="118"/>
      <c r="HAQ91" s="118"/>
      <c r="HAR91" s="118"/>
      <c r="HAS91" s="118"/>
      <c r="HAT91" s="118"/>
      <c r="HAU91" s="118"/>
      <c r="HAV91" s="118"/>
      <c r="HAW91" s="118"/>
      <c r="HAX91" s="118"/>
      <c r="HAY91" s="118"/>
      <c r="HAZ91" s="118"/>
      <c r="HBA91" s="118"/>
      <c r="HBB91" s="118"/>
      <c r="HBC91" s="118"/>
      <c r="HBD91" s="118"/>
      <c r="HBE91" s="118"/>
      <c r="HBF91" s="118"/>
      <c r="HBG91" s="118"/>
      <c r="HBH91" s="118"/>
      <c r="HBI91" s="118"/>
      <c r="HBJ91" s="118"/>
      <c r="HBK91" s="118"/>
      <c r="HBL91" s="118"/>
      <c r="HBM91" s="118"/>
      <c r="HBN91" s="118"/>
      <c r="HBO91" s="118"/>
      <c r="HBP91" s="118"/>
      <c r="HBQ91" s="118"/>
      <c r="HBR91" s="118"/>
      <c r="HBS91" s="118"/>
      <c r="HBT91" s="118"/>
      <c r="HBU91" s="118"/>
      <c r="HBV91" s="118"/>
      <c r="HBW91" s="118"/>
      <c r="HBX91" s="118"/>
      <c r="HBY91" s="118"/>
      <c r="HBZ91" s="118"/>
      <c r="HCA91" s="118"/>
      <c r="HCB91" s="118"/>
      <c r="HCC91" s="118"/>
      <c r="HCD91" s="118"/>
      <c r="HCE91" s="118"/>
      <c r="HCF91" s="118"/>
      <c r="HCG91" s="118"/>
      <c r="HCH91" s="118"/>
      <c r="HCI91" s="118"/>
      <c r="HCJ91" s="118"/>
      <c r="HCK91" s="118"/>
      <c r="HCL91" s="118"/>
      <c r="HCM91" s="118"/>
      <c r="HCN91" s="118"/>
      <c r="HCO91" s="118"/>
      <c r="HCP91" s="118"/>
      <c r="HCQ91" s="118"/>
      <c r="HCR91" s="118"/>
      <c r="HCS91" s="118"/>
      <c r="HCT91" s="118"/>
      <c r="HCU91" s="118"/>
      <c r="HCV91" s="118"/>
      <c r="HCW91" s="118"/>
      <c r="HCX91" s="118"/>
      <c r="HCY91" s="118"/>
      <c r="HCZ91" s="118"/>
      <c r="HDA91" s="118"/>
      <c r="HDB91" s="118"/>
      <c r="HDC91" s="118"/>
      <c r="HDD91" s="118"/>
      <c r="HDE91" s="118"/>
      <c r="HDF91" s="118"/>
      <c r="HDG91" s="118"/>
      <c r="HDH91" s="118"/>
      <c r="HDI91" s="118"/>
      <c r="HDJ91" s="118"/>
      <c r="HDK91" s="118"/>
      <c r="HDL91" s="118"/>
      <c r="HDM91" s="118"/>
      <c r="HDN91" s="118"/>
      <c r="HDO91" s="118"/>
      <c r="HDP91" s="118"/>
      <c r="HDQ91" s="118"/>
      <c r="HDR91" s="118"/>
      <c r="HDS91" s="118"/>
      <c r="HDT91" s="118"/>
      <c r="HDU91" s="118"/>
      <c r="HDV91" s="118"/>
      <c r="HDW91" s="118"/>
      <c r="HDX91" s="118"/>
      <c r="HDY91" s="118"/>
      <c r="HDZ91" s="118"/>
      <c r="HEA91" s="118"/>
      <c r="HEB91" s="118"/>
      <c r="HEC91" s="118"/>
      <c r="HED91" s="118"/>
      <c r="HEE91" s="118"/>
      <c r="HEF91" s="118"/>
      <c r="HEG91" s="118"/>
      <c r="HEH91" s="118"/>
      <c r="HEI91" s="118"/>
      <c r="HEJ91" s="118"/>
      <c r="HEK91" s="118"/>
      <c r="HEL91" s="118"/>
      <c r="HEM91" s="118"/>
      <c r="HEN91" s="118"/>
      <c r="HEO91" s="118"/>
      <c r="HEP91" s="118"/>
      <c r="HEQ91" s="118"/>
      <c r="HER91" s="118"/>
      <c r="HES91" s="118"/>
      <c r="HET91" s="118"/>
      <c r="HEU91" s="118"/>
      <c r="HEV91" s="118"/>
      <c r="HEW91" s="118"/>
      <c r="HEX91" s="118"/>
      <c r="HEY91" s="118"/>
      <c r="HEZ91" s="118"/>
      <c r="HFA91" s="118"/>
      <c r="HFB91" s="118"/>
      <c r="HFC91" s="118"/>
      <c r="HFD91" s="118"/>
      <c r="HFE91" s="118"/>
      <c r="HFF91" s="118"/>
      <c r="HFG91" s="118"/>
      <c r="HFH91" s="118"/>
      <c r="HFI91" s="118"/>
      <c r="HFJ91" s="118"/>
      <c r="HFK91" s="118"/>
      <c r="HFL91" s="118"/>
      <c r="HFM91" s="118"/>
      <c r="HFN91" s="118"/>
      <c r="HFO91" s="118"/>
      <c r="HFP91" s="118"/>
      <c r="HFQ91" s="118"/>
      <c r="HFR91" s="118"/>
      <c r="HFS91" s="118"/>
      <c r="HFT91" s="118"/>
      <c r="HFU91" s="118"/>
      <c r="HFV91" s="118"/>
      <c r="HFW91" s="118"/>
      <c r="HFX91" s="118"/>
      <c r="HFY91" s="118"/>
      <c r="HFZ91" s="118"/>
      <c r="HGA91" s="118"/>
      <c r="HGB91" s="118"/>
      <c r="HGC91" s="118"/>
      <c r="HGD91" s="118"/>
      <c r="HGE91" s="118"/>
      <c r="HGF91" s="118"/>
      <c r="HGG91" s="118"/>
      <c r="HGH91" s="118"/>
      <c r="HGI91" s="118"/>
      <c r="HGJ91" s="118"/>
      <c r="HGK91" s="118"/>
      <c r="HGL91" s="118"/>
      <c r="HGM91" s="118"/>
      <c r="HGN91" s="118"/>
      <c r="HGO91" s="118"/>
      <c r="HGP91" s="118"/>
      <c r="HGQ91" s="118"/>
      <c r="HGR91" s="118"/>
      <c r="HGS91" s="118"/>
      <c r="HGT91" s="118"/>
      <c r="HGU91" s="118"/>
      <c r="HGV91" s="118"/>
      <c r="HGW91" s="118"/>
      <c r="HGX91" s="118"/>
      <c r="HGY91" s="118"/>
      <c r="HGZ91" s="118"/>
      <c r="HHA91" s="118"/>
      <c r="HHB91" s="118"/>
      <c r="HHC91" s="118"/>
      <c r="HHD91" s="118"/>
      <c r="HHE91" s="118"/>
      <c r="HHF91" s="118"/>
      <c r="HHG91" s="118"/>
      <c r="HHH91" s="118"/>
      <c r="HHI91" s="118"/>
      <c r="HHJ91" s="118"/>
      <c r="HHK91" s="118"/>
      <c r="HHL91" s="118"/>
      <c r="HHM91" s="118"/>
      <c r="HHN91" s="118"/>
      <c r="HHO91" s="118"/>
      <c r="HHP91" s="118"/>
      <c r="HHQ91" s="118"/>
      <c r="HHR91" s="118"/>
      <c r="HHS91" s="118"/>
      <c r="HHT91" s="118"/>
      <c r="HHU91" s="118"/>
      <c r="HHV91" s="118"/>
      <c r="HHW91" s="118"/>
      <c r="HHX91" s="118"/>
      <c r="HHY91" s="118"/>
      <c r="HHZ91" s="118"/>
      <c r="HIA91" s="118"/>
      <c r="HIB91" s="118"/>
      <c r="HIC91" s="118"/>
      <c r="HID91" s="118"/>
      <c r="HIE91" s="118"/>
      <c r="HIF91" s="118"/>
      <c r="HIG91" s="118"/>
      <c r="HIH91" s="118"/>
      <c r="HII91" s="118"/>
      <c r="HIJ91" s="118"/>
      <c r="HIK91" s="118"/>
      <c r="HIL91" s="118"/>
      <c r="HIM91" s="118"/>
      <c r="HIN91" s="118"/>
      <c r="HIO91" s="118"/>
      <c r="HIP91" s="118"/>
      <c r="HIQ91" s="118"/>
      <c r="HIR91" s="118"/>
      <c r="HIS91" s="118"/>
      <c r="HIT91" s="118"/>
      <c r="HIU91" s="118"/>
      <c r="HIV91" s="118"/>
      <c r="HIW91" s="118"/>
      <c r="HIX91" s="118"/>
      <c r="HIY91" s="118"/>
      <c r="HIZ91" s="118"/>
      <c r="HJA91" s="118"/>
      <c r="HJB91" s="118"/>
      <c r="HJC91" s="118"/>
      <c r="HJD91" s="118"/>
      <c r="HJE91" s="118"/>
      <c r="HJF91" s="118"/>
      <c r="HJG91" s="118"/>
      <c r="HJH91" s="118"/>
      <c r="HJI91" s="118"/>
      <c r="HJJ91" s="118"/>
      <c r="HJK91" s="118"/>
      <c r="HJL91" s="118"/>
      <c r="HJM91" s="118"/>
      <c r="HJN91" s="118"/>
      <c r="HJO91" s="118"/>
      <c r="HJP91" s="118"/>
      <c r="HJQ91" s="118"/>
      <c r="HJR91" s="118"/>
      <c r="HJS91" s="118"/>
      <c r="HJT91" s="118"/>
      <c r="HJU91" s="118"/>
      <c r="HJV91" s="118"/>
      <c r="HJW91" s="118"/>
      <c r="HJX91" s="118"/>
      <c r="HJY91" s="118"/>
      <c r="HJZ91" s="118"/>
      <c r="HKA91" s="118"/>
      <c r="HKB91" s="118"/>
      <c r="HKC91" s="118"/>
      <c r="HKD91" s="118"/>
      <c r="HKE91" s="118"/>
      <c r="HKF91" s="118"/>
      <c r="HKG91" s="118"/>
      <c r="HKH91" s="118"/>
      <c r="HKI91" s="118"/>
      <c r="HKJ91" s="118"/>
      <c r="HKK91" s="118"/>
      <c r="HKL91" s="118"/>
      <c r="HKM91" s="118"/>
      <c r="HKN91" s="118"/>
      <c r="HKO91" s="118"/>
      <c r="HKP91" s="118"/>
      <c r="HKQ91" s="118"/>
      <c r="HKR91" s="118"/>
      <c r="HKS91" s="118"/>
      <c r="HKT91" s="118"/>
      <c r="HKU91" s="118"/>
      <c r="HKV91" s="118"/>
      <c r="HKW91" s="118"/>
      <c r="HKX91" s="118"/>
      <c r="HKY91" s="118"/>
      <c r="HKZ91" s="118"/>
      <c r="HLA91" s="118"/>
      <c r="HLB91" s="118"/>
      <c r="HLC91" s="118"/>
      <c r="HLD91" s="118"/>
      <c r="HLE91" s="118"/>
      <c r="HLF91" s="118"/>
      <c r="HLG91" s="118"/>
      <c r="HLH91" s="118"/>
      <c r="HLI91" s="118"/>
      <c r="HLJ91" s="118"/>
      <c r="HLK91" s="118"/>
      <c r="HLL91" s="118"/>
      <c r="HLM91" s="118"/>
      <c r="HLN91" s="118"/>
      <c r="HLO91" s="118"/>
      <c r="HLP91" s="118"/>
      <c r="HLQ91" s="118"/>
      <c r="HLR91" s="118"/>
      <c r="HLS91" s="118"/>
      <c r="HLT91" s="118"/>
      <c r="HLU91" s="118"/>
      <c r="HLV91" s="118"/>
      <c r="HLW91" s="118"/>
      <c r="HLX91" s="118"/>
      <c r="HLY91" s="118"/>
      <c r="HLZ91" s="118"/>
      <c r="HMA91" s="118"/>
      <c r="HMB91" s="118"/>
      <c r="HMC91" s="118"/>
      <c r="HMD91" s="118"/>
      <c r="HME91" s="118"/>
      <c r="HMF91" s="118"/>
      <c r="HMG91" s="118"/>
      <c r="HMH91" s="118"/>
      <c r="HMI91" s="118"/>
      <c r="HMJ91" s="118"/>
      <c r="HMK91" s="118"/>
      <c r="HML91" s="118"/>
      <c r="HMM91" s="118"/>
      <c r="HMN91" s="118"/>
      <c r="HMO91" s="118"/>
      <c r="HMP91" s="118"/>
      <c r="HMQ91" s="118"/>
      <c r="HMR91" s="118"/>
      <c r="HMS91" s="118"/>
      <c r="HMT91" s="118"/>
      <c r="HMU91" s="118"/>
      <c r="HMV91" s="118"/>
      <c r="HMW91" s="118"/>
      <c r="HMX91" s="118"/>
      <c r="HMY91" s="118"/>
      <c r="HMZ91" s="118"/>
      <c r="HNA91" s="118"/>
      <c r="HNB91" s="118"/>
      <c r="HNC91" s="118"/>
      <c r="HND91" s="118"/>
      <c r="HNE91" s="118"/>
      <c r="HNF91" s="118"/>
      <c r="HNG91" s="118"/>
      <c r="HNH91" s="118"/>
      <c r="HNI91" s="118"/>
      <c r="HNJ91" s="118"/>
      <c r="HNK91" s="118"/>
      <c r="HNL91" s="118"/>
      <c r="HNM91" s="118"/>
      <c r="HNN91" s="118"/>
      <c r="HNO91" s="118"/>
      <c r="HNP91" s="118"/>
      <c r="HNQ91" s="118"/>
      <c r="HNR91" s="118"/>
      <c r="HNS91" s="118"/>
      <c r="HNT91" s="118"/>
      <c r="HNU91" s="118"/>
      <c r="HNV91" s="118"/>
      <c r="HNW91" s="118"/>
      <c r="HNX91" s="118"/>
      <c r="HNY91" s="118"/>
      <c r="HNZ91" s="118"/>
      <c r="HOA91" s="118"/>
      <c r="HOB91" s="118"/>
      <c r="HOC91" s="118"/>
      <c r="HOD91" s="118"/>
      <c r="HOE91" s="118"/>
      <c r="HOF91" s="118"/>
      <c r="HOG91" s="118"/>
      <c r="HOH91" s="118"/>
      <c r="HOI91" s="118"/>
      <c r="HOJ91" s="118"/>
      <c r="HOK91" s="118"/>
      <c r="HOL91" s="118"/>
      <c r="HOM91" s="118"/>
      <c r="HON91" s="118"/>
      <c r="HOO91" s="118"/>
      <c r="HOP91" s="118"/>
      <c r="HOQ91" s="118"/>
      <c r="HOR91" s="118"/>
      <c r="HOS91" s="118"/>
      <c r="HOT91" s="118"/>
      <c r="HOU91" s="118"/>
      <c r="HOV91" s="118"/>
      <c r="HOW91" s="118"/>
      <c r="HOX91" s="118"/>
      <c r="HOY91" s="118"/>
      <c r="HOZ91" s="118"/>
      <c r="HPA91" s="118"/>
      <c r="HPB91" s="118"/>
      <c r="HPC91" s="118"/>
      <c r="HPD91" s="118"/>
      <c r="HPE91" s="118"/>
      <c r="HPF91" s="118"/>
      <c r="HPG91" s="118"/>
      <c r="HPH91" s="118"/>
      <c r="HPI91" s="118"/>
      <c r="HPJ91" s="118"/>
      <c r="HPK91" s="118"/>
      <c r="HPL91" s="118"/>
      <c r="HPM91" s="118"/>
      <c r="HPN91" s="118"/>
      <c r="HPO91" s="118"/>
      <c r="HPP91" s="118"/>
      <c r="HPQ91" s="118"/>
      <c r="HPR91" s="118"/>
      <c r="HPS91" s="118"/>
      <c r="HPT91" s="118"/>
      <c r="HPU91" s="118"/>
      <c r="HPV91" s="118"/>
      <c r="HPW91" s="118"/>
      <c r="HPX91" s="118"/>
      <c r="HPY91" s="118"/>
      <c r="HPZ91" s="118"/>
      <c r="HQA91" s="118"/>
      <c r="HQB91" s="118"/>
      <c r="HQC91" s="118"/>
      <c r="HQD91" s="118"/>
      <c r="HQE91" s="118"/>
      <c r="HQF91" s="118"/>
      <c r="HQG91" s="118"/>
      <c r="HQH91" s="118"/>
      <c r="HQI91" s="118"/>
      <c r="HQJ91" s="118"/>
      <c r="HQK91" s="118"/>
      <c r="HQL91" s="118"/>
      <c r="HQM91" s="118"/>
      <c r="HQN91" s="118"/>
      <c r="HQO91" s="118"/>
      <c r="HQP91" s="118"/>
      <c r="HQQ91" s="118"/>
      <c r="HQR91" s="118"/>
      <c r="HQS91" s="118"/>
      <c r="HQT91" s="118"/>
      <c r="HQU91" s="118"/>
      <c r="HQV91" s="118"/>
      <c r="HQW91" s="118"/>
      <c r="HQX91" s="118"/>
      <c r="HQY91" s="118"/>
      <c r="HQZ91" s="118"/>
      <c r="HRA91" s="118"/>
      <c r="HRB91" s="118"/>
      <c r="HRC91" s="118"/>
      <c r="HRD91" s="118"/>
      <c r="HRE91" s="118"/>
      <c r="HRF91" s="118"/>
      <c r="HRG91" s="118"/>
      <c r="HRH91" s="118"/>
      <c r="HRI91" s="118"/>
      <c r="HRJ91" s="118"/>
      <c r="HRK91" s="118"/>
      <c r="HRL91" s="118"/>
      <c r="HRM91" s="118"/>
      <c r="HRN91" s="118"/>
      <c r="HRO91" s="118"/>
      <c r="HRP91" s="118"/>
      <c r="HRQ91" s="118"/>
      <c r="HRR91" s="118"/>
      <c r="HRS91" s="118"/>
      <c r="HRT91" s="118"/>
      <c r="HRU91" s="118"/>
      <c r="HRV91" s="118"/>
      <c r="HRW91" s="118"/>
      <c r="HRX91" s="118"/>
      <c r="HRY91" s="118"/>
      <c r="HRZ91" s="118"/>
      <c r="HSA91" s="118"/>
      <c r="HSB91" s="118"/>
      <c r="HSC91" s="118"/>
      <c r="HSD91" s="118"/>
      <c r="HSE91" s="118"/>
      <c r="HSF91" s="118"/>
      <c r="HSG91" s="118"/>
      <c r="HSH91" s="118"/>
      <c r="HSI91" s="118"/>
      <c r="HSJ91" s="118"/>
      <c r="HSK91" s="118"/>
      <c r="HSL91" s="118"/>
      <c r="HSM91" s="118"/>
      <c r="HSN91" s="118"/>
      <c r="HSO91" s="118"/>
      <c r="HSP91" s="118"/>
      <c r="HSQ91" s="118"/>
      <c r="HSR91" s="118"/>
      <c r="HSS91" s="118"/>
      <c r="HST91" s="118"/>
      <c r="HSU91" s="118"/>
      <c r="HSV91" s="118"/>
      <c r="HSW91" s="118"/>
      <c r="HSX91" s="118"/>
      <c r="HSY91" s="118"/>
      <c r="HSZ91" s="118"/>
      <c r="HTA91" s="118"/>
      <c r="HTB91" s="118"/>
      <c r="HTC91" s="118"/>
      <c r="HTD91" s="118"/>
      <c r="HTE91" s="118"/>
      <c r="HTF91" s="118"/>
      <c r="HTG91" s="118"/>
      <c r="HTH91" s="118"/>
      <c r="HTI91" s="118"/>
      <c r="HTJ91" s="118"/>
      <c r="HTK91" s="118"/>
      <c r="HTL91" s="118"/>
      <c r="HTM91" s="118"/>
      <c r="HTN91" s="118"/>
      <c r="HTO91" s="118"/>
      <c r="HTP91" s="118"/>
      <c r="HTQ91" s="118"/>
      <c r="HTR91" s="118"/>
      <c r="HTS91" s="118"/>
      <c r="HTT91" s="118"/>
      <c r="HTU91" s="118"/>
      <c r="HTV91" s="118"/>
      <c r="HTW91" s="118"/>
      <c r="HTX91" s="118"/>
      <c r="HTY91" s="118"/>
      <c r="HTZ91" s="118"/>
      <c r="HUA91" s="118"/>
      <c r="HUB91" s="118"/>
      <c r="HUC91" s="118"/>
      <c r="HUD91" s="118"/>
      <c r="HUE91" s="118"/>
      <c r="HUF91" s="118"/>
      <c r="HUG91" s="118"/>
      <c r="HUH91" s="118"/>
      <c r="HUI91" s="118"/>
      <c r="HUJ91" s="118"/>
      <c r="HUK91" s="118"/>
      <c r="HUL91" s="118"/>
      <c r="HUM91" s="118"/>
      <c r="HUN91" s="118"/>
      <c r="HUO91" s="118"/>
      <c r="HUP91" s="118"/>
      <c r="HUQ91" s="118"/>
      <c r="HUR91" s="118"/>
      <c r="HUS91" s="118"/>
      <c r="HUT91" s="118"/>
      <c r="HUU91" s="118"/>
      <c r="HUV91" s="118"/>
      <c r="HUW91" s="118"/>
      <c r="HUX91" s="118"/>
      <c r="HUY91" s="118"/>
      <c r="HUZ91" s="118"/>
      <c r="HVA91" s="118"/>
      <c r="HVB91" s="118"/>
      <c r="HVC91" s="118"/>
      <c r="HVD91" s="118"/>
      <c r="HVE91" s="118"/>
      <c r="HVF91" s="118"/>
      <c r="HVG91" s="118"/>
      <c r="HVH91" s="118"/>
      <c r="HVI91" s="118"/>
      <c r="HVJ91" s="118"/>
      <c r="HVK91" s="118"/>
      <c r="HVL91" s="118"/>
      <c r="HVM91" s="118"/>
      <c r="HVN91" s="118"/>
      <c r="HVO91" s="118"/>
      <c r="HVP91" s="118"/>
      <c r="HVQ91" s="118"/>
      <c r="HVR91" s="118"/>
      <c r="HVS91" s="118"/>
      <c r="HVT91" s="118"/>
      <c r="HVU91" s="118"/>
      <c r="HVV91" s="118"/>
      <c r="HVW91" s="118"/>
      <c r="HVX91" s="118"/>
      <c r="HVY91" s="118"/>
      <c r="HVZ91" s="118"/>
      <c r="HWA91" s="118"/>
      <c r="HWB91" s="118"/>
      <c r="HWC91" s="118"/>
      <c r="HWD91" s="118"/>
      <c r="HWE91" s="118"/>
      <c r="HWF91" s="118"/>
      <c r="HWG91" s="118"/>
      <c r="HWH91" s="118"/>
      <c r="HWI91" s="118"/>
      <c r="HWJ91" s="118"/>
      <c r="HWK91" s="118"/>
      <c r="HWL91" s="118"/>
      <c r="HWM91" s="118"/>
      <c r="HWN91" s="118"/>
      <c r="HWO91" s="118"/>
      <c r="HWP91" s="118"/>
      <c r="HWQ91" s="118"/>
      <c r="HWR91" s="118"/>
      <c r="HWS91" s="118"/>
      <c r="HWT91" s="118"/>
      <c r="HWU91" s="118"/>
      <c r="HWV91" s="118"/>
      <c r="HWW91" s="118"/>
      <c r="HWX91" s="118"/>
      <c r="HWY91" s="118"/>
      <c r="HWZ91" s="118"/>
      <c r="HXA91" s="118"/>
      <c r="HXB91" s="118"/>
      <c r="HXC91" s="118"/>
      <c r="HXD91" s="118"/>
      <c r="HXE91" s="118"/>
      <c r="HXF91" s="118"/>
      <c r="HXG91" s="118"/>
      <c r="HXH91" s="118"/>
      <c r="HXI91" s="118"/>
      <c r="HXJ91" s="118"/>
      <c r="HXK91" s="118"/>
      <c r="HXL91" s="118"/>
      <c r="HXM91" s="118"/>
      <c r="HXN91" s="118"/>
      <c r="HXO91" s="118"/>
      <c r="HXP91" s="118"/>
      <c r="HXQ91" s="118"/>
      <c r="HXR91" s="118"/>
      <c r="HXS91" s="118"/>
      <c r="HXT91" s="118"/>
      <c r="HXU91" s="118"/>
      <c r="HXV91" s="118"/>
      <c r="HXW91" s="118"/>
      <c r="HXX91" s="118"/>
      <c r="HXY91" s="118"/>
      <c r="HXZ91" s="118"/>
      <c r="HYA91" s="118"/>
      <c r="HYB91" s="118"/>
      <c r="HYC91" s="118"/>
      <c r="HYD91" s="118"/>
      <c r="HYE91" s="118"/>
      <c r="HYF91" s="118"/>
      <c r="HYG91" s="118"/>
      <c r="HYH91" s="118"/>
      <c r="HYI91" s="118"/>
      <c r="HYJ91" s="118"/>
      <c r="HYK91" s="118"/>
      <c r="HYL91" s="118"/>
      <c r="HYM91" s="118"/>
      <c r="HYN91" s="118"/>
      <c r="HYO91" s="118"/>
      <c r="HYP91" s="118"/>
      <c r="HYQ91" s="118"/>
      <c r="HYR91" s="118"/>
      <c r="HYS91" s="118"/>
      <c r="HYT91" s="118"/>
      <c r="HYU91" s="118"/>
      <c r="HYV91" s="118"/>
      <c r="HYW91" s="118"/>
      <c r="HYX91" s="118"/>
      <c r="HYY91" s="118"/>
      <c r="HYZ91" s="118"/>
      <c r="HZA91" s="118"/>
      <c r="HZB91" s="118"/>
      <c r="HZC91" s="118"/>
      <c r="HZD91" s="118"/>
      <c r="HZE91" s="118"/>
      <c r="HZF91" s="118"/>
      <c r="HZG91" s="118"/>
      <c r="HZH91" s="118"/>
      <c r="HZI91" s="118"/>
      <c r="HZJ91" s="118"/>
      <c r="HZK91" s="118"/>
      <c r="HZL91" s="118"/>
      <c r="HZM91" s="118"/>
      <c r="HZN91" s="118"/>
      <c r="HZO91" s="118"/>
      <c r="HZP91" s="118"/>
      <c r="HZQ91" s="118"/>
      <c r="HZR91" s="118"/>
      <c r="HZS91" s="118"/>
      <c r="HZT91" s="118"/>
      <c r="HZU91" s="118"/>
      <c r="HZV91" s="118"/>
      <c r="HZW91" s="118"/>
      <c r="HZX91" s="118"/>
      <c r="HZY91" s="118"/>
      <c r="HZZ91" s="118"/>
      <c r="IAA91" s="118"/>
      <c r="IAB91" s="118"/>
      <c r="IAC91" s="118"/>
      <c r="IAD91" s="118"/>
      <c r="IAE91" s="118"/>
      <c r="IAF91" s="118"/>
      <c r="IAG91" s="118"/>
      <c r="IAH91" s="118"/>
      <c r="IAI91" s="118"/>
      <c r="IAJ91" s="118"/>
      <c r="IAK91" s="118"/>
      <c r="IAL91" s="118"/>
      <c r="IAM91" s="118"/>
      <c r="IAN91" s="118"/>
      <c r="IAO91" s="118"/>
      <c r="IAP91" s="118"/>
      <c r="IAQ91" s="118"/>
      <c r="IAR91" s="118"/>
      <c r="IAS91" s="118"/>
      <c r="IAT91" s="118"/>
      <c r="IAU91" s="118"/>
      <c r="IAV91" s="118"/>
      <c r="IAW91" s="118"/>
      <c r="IAX91" s="118"/>
      <c r="IAY91" s="118"/>
      <c r="IAZ91" s="118"/>
      <c r="IBA91" s="118"/>
      <c r="IBB91" s="118"/>
      <c r="IBC91" s="118"/>
      <c r="IBD91" s="118"/>
      <c r="IBE91" s="118"/>
      <c r="IBF91" s="118"/>
      <c r="IBG91" s="118"/>
      <c r="IBH91" s="118"/>
      <c r="IBI91" s="118"/>
      <c r="IBJ91" s="118"/>
      <c r="IBK91" s="118"/>
      <c r="IBL91" s="118"/>
      <c r="IBM91" s="118"/>
      <c r="IBN91" s="118"/>
      <c r="IBO91" s="118"/>
      <c r="IBP91" s="118"/>
      <c r="IBQ91" s="118"/>
      <c r="IBR91" s="118"/>
      <c r="IBS91" s="118"/>
      <c r="IBT91" s="118"/>
      <c r="IBU91" s="118"/>
      <c r="IBV91" s="118"/>
      <c r="IBW91" s="118"/>
      <c r="IBX91" s="118"/>
      <c r="IBY91" s="118"/>
      <c r="IBZ91" s="118"/>
      <c r="ICA91" s="118"/>
      <c r="ICB91" s="118"/>
      <c r="ICC91" s="118"/>
      <c r="ICD91" s="118"/>
      <c r="ICE91" s="118"/>
      <c r="ICF91" s="118"/>
      <c r="ICG91" s="118"/>
      <c r="ICH91" s="118"/>
      <c r="ICI91" s="118"/>
      <c r="ICJ91" s="118"/>
      <c r="ICK91" s="118"/>
      <c r="ICL91" s="118"/>
      <c r="ICM91" s="118"/>
      <c r="ICN91" s="118"/>
      <c r="ICO91" s="118"/>
      <c r="ICP91" s="118"/>
      <c r="ICQ91" s="118"/>
      <c r="ICR91" s="118"/>
      <c r="ICS91" s="118"/>
      <c r="ICT91" s="118"/>
      <c r="ICU91" s="118"/>
      <c r="ICV91" s="118"/>
      <c r="ICW91" s="118"/>
      <c r="ICX91" s="118"/>
      <c r="ICY91" s="118"/>
      <c r="ICZ91" s="118"/>
      <c r="IDA91" s="118"/>
      <c r="IDB91" s="118"/>
      <c r="IDC91" s="118"/>
      <c r="IDD91" s="118"/>
      <c r="IDE91" s="118"/>
      <c r="IDF91" s="118"/>
      <c r="IDG91" s="118"/>
      <c r="IDH91" s="118"/>
      <c r="IDI91" s="118"/>
      <c r="IDJ91" s="118"/>
      <c r="IDK91" s="118"/>
      <c r="IDL91" s="118"/>
      <c r="IDM91" s="118"/>
      <c r="IDN91" s="118"/>
      <c r="IDO91" s="118"/>
      <c r="IDP91" s="118"/>
      <c r="IDQ91" s="118"/>
      <c r="IDR91" s="118"/>
      <c r="IDS91" s="118"/>
      <c r="IDT91" s="118"/>
      <c r="IDU91" s="118"/>
      <c r="IDV91" s="118"/>
      <c r="IDW91" s="118"/>
      <c r="IDX91" s="118"/>
      <c r="IDY91" s="118"/>
      <c r="IDZ91" s="118"/>
      <c r="IEA91" s="118"/>
      <c r="IEB91" s="118"/>
      <c r="IEC91" s="118"/>
      <c r="IED91" s="118"/>
      <c r="IEE91" s="118"/>
      <c r="IEF91" s="118"/>
      <c r="IEG91" s="118"/>
      <c r="IEH91" s="118"/>
      <c r="IEI91" s="118"/>
      <c r="IEJ91" s="118"/>
      <c r="IEK91" s="118"/>
      <c r="IEL91" s="118"/>
      <c r="IEM91" s="118"/>
      <c r="IEN91" s="118"/>
      <c r="IEO91" s="118"/>
      <c r="IEP91" s="118"/>
      <c r="IEQ91" s="118"/>
      <c r="IER91" s="118"/>
      <c r="IES91" s="118"/>
      <c r="IET91" s="118"/>
      <c r="IEU91" s="118"/>
      <c r="IEV91" s="118"/>
      <c r="IEW91" s="118"/>
      <c r="IEX91" s="118"/>
      <c r="IEY91" s="118"/>
      <c r="IEZ91" s="118"/>
      <c r="IFA91" s="118"/>
      <c r="IFB91" s="118"/>
      <c r="IFC91" s="118"/>
      <c r="IFD91" s="118"/>
      <c r="IFE91" s="118"/>
      <c r="IFF91" s="118"/>
      <c r="IFG91" s="118"/>
      <c r="IFH91" s="118"/>
      <c r="IFI91" s="118"/>
      <c r="IFJ91" s="118"/>
      <c r="IFK91" s="118"/>
      <c r="IFL91" s="118"/>
      <c r="IFM91" s="118"/>
      <c r="IFN91" s="118"/>
      <c r="IFO91" s="118"/>
      <c r="IFP91" s="118"/>
      <c r="IFQ91" s="118"/>
      <c r="IFR91" s="118"/>
      <c r="IFS91" s="118"/>
      <c r="IFT91" s="118"/>
      <c r="IFU91" s="118"/>
      <c r="IFV91" s="118"/>
      <c r="IFW91" s="118"/>
      <c r="IFX91" s="118"/>
      <c r="IFY91" s="118"/>
      <c r="IFZ91" s="118"/>
      <c r="IGA91" s="118"/>
      <c r="IGB91" s="118"/>
      <c r="IGC91" s="118"/>
      <c r="IGD91" s="118"/>
      <c r="IGE91" s="118"/>
      <c r="IGF91" s="118"/>
      <c r="IGG91" s="118"/>
      <c r="IGH91" s="118"/>
      <c r="IGI91" s="118"/>
      <c r="IGJ91" s="118"/>
      <c r="IGK91" s="118"/>
      <c r="IGL91" s="118"/>
      <c r="IGM91" s="118"/>
      <c r="IGN91" s="118"/>
      <c r="IGO91" s="118"/>
      <c r="IGP91" s="118"/>
      <c r="IGQ91" s="118"/>
      <c r="IGR91" s="118"/>
      <c r="IGS91" s="118"/>
      <c r="IGT91" s="118"/>
      <c r="IGU91" s="118"/>
      <c r="IGV91" s="118"/>
      <c r="IGW91" s="118"/>
      <c r="IGX91" s="118"/>
      <c r="IGY91" s="118"/>
      <c r="IGZ91" s="118"/>
      <c r="IHA91" s="118"/>
      <c r="IHB91" s="118"/>
      <c r="IHC91" s="118"/>
      <c r="IHD91" s="118"/>
      <c r="IHE91" s="118"/>
      <c r="IHF91" s="118"/>
      <c r="IHG91" s="118"/>
      <c r="IHH91" s="118"/>
      <c r="IHI91" s="118"/>
      <c r="IHJ91" s="118"/>
      <c r="IHK91" s="118"/>
      <c r="IHL91" s="118"/>
      <c r="IHM91" s="118"/>
      <c r="IHN91" s="118"/>
      <c r="IHO91" s="118"/>
      <c r="IHP91" s="118"/>
      <c r="IHQ91" s="118"/>
      <c r="IHR91" s="118"/>
      <c r="IHS91" s="118"/>
      <c r="IHT91" s="118"/>
      <c r="IHU91" s="118"/>
      <c r="IHV91" s="118"/>
      <c r="IHW91" s="118"/>
      <c r="IHX91" s="118"/>
      <c r="IHY91" s="118"/>
      <c r="IHZ91" s="118"/>
      <c r="IIA91" s="118"/>
      <c r="IIB91" s="118"/>
      <c r="IIC91" s="118"/>
      <c r="IID91" s="118"/>
      <c r="IIE91" s="118"/>
      <c r="IIF91" s="118"/>
      <c r="IIG91" s="118"/>
      <c r="IIH91" s="118"/>
      <c r="III91" s="118"/>
      <c r="IIJ91" s="118"/>
      <c r="IIK91" s="118"/>
      <c r="IIL91" s="118"/>
      <c r="IIM91" s="118"/>
      <c r="IIN91" s="118"/>
      <c r="IIO91" s="118"/>
      <c r="IIP91" s="118"/>
      <c r="IIQ91" s="118"/>
      <c r="IIR91" s="118"/>
      <c r="IIS91" s="118"/>
      <c r="IIT91" s="118"/>
      <c r="IIU91" s="118"/>
      <c r="IIV91" s="118"/>
      <c r="IIW91" s="118"/>
      <c r="IIX91" s="118"/>
      <c r="IIY91" s="118"/>
      <c r="IIZ91" s="118"/>
      <c r="IJA91" s="118"/>
      <c r="IJB91" s="118"/>
      <c r="IJC91" s="118"/>
      <c r="IJD91" s="118"/>
      <c r="IJE91" s="118"/>
      <c r="IJF91" s="118"/>
      <c r="IJG91" s="118"/>
      <c r="IJH91" s="118"/>
      <c r="IJI91" s="118"/>
      <c r="IJJ91" s="118"/>
      <c r="IJK91" s="118"/>
      <c r="IJL91" s="118"/>
      <c r="IJM91" s="118"/>
      <c r="IJN91" s="118"/>
      <c r="IJO91" s="118"/>
      <c r="IJP91" s="118"/>
      <c r="IJQ91" s="118"/>
      <c r="IJR91" s="118"/>
      <c r="IJS91" s="118"/>
      <c r="IJT91" s="118"/>
      <c r="IJU91" s="118"/>
      <c r="IJV91" s="118"/>
      <c r="IJW91" s="118"/>
      <c r="IJX91" s="118"/>
      <c r="IJY91" s="118"/>
      <c r="IJZ91" s="118"/>
      <c r="IKA91" s="118"/>
      <c r="IKB91" s="118"/>
      <c r="IKC91" s="118"/>
      <c r="IKD91" s="118"/>
      <c r="IKE91" s="118"/>
      <c r="IKF91" s="118"/>
      <c r="IKG91" s="118"/>
      <c r="IKH91" s="118"/>
      <c r="IKI91" s="118"/>
      <c r="IKJ91" s="118"/>
      <c r="IKK91" s="118"/>
      <c r="IKL91" s="118"/>
      <c r="IKM91" s="118"/>
      <c r="IKN91" s="118"/>
      <c r="IKO91" s="118"/>
      <c r="IKP91" s="118"/>
      <c r="IKQ91" s="118"/>
      <c r="IKR91" s="118"/>
      <c r="IKS91" s="118"/>
      <c r="IKT91" s="118"/>
      <c r="IKU91" s="118"/>
      <c r="IKV91" s="118"/>
      <c r="IKW91" s="118"/>
      <c r="IKX91" s="118"/>
      <c r="IKY91" s="118"/>
      <c r="IKZ91" s="118"/>
      <c r="ILA91" s="118"/>
      <c r="ILB91" s="118"/>
      <c r="ILC91" s="118"/>
      <c r="ILD91" s="118"/>
      <c r="ILE91" s="118"/>
      <c r="ILF91" s="118"/>
      <c r="ILG91" s="118"/>
      <c r="ILH91" s="118"/>
      <c r="ILI91" s="118"/>
      <c r="ILJ91" s="118"/>
      <c r="ILK91" s="118"/>
      <c r="ILL91" s="118"/>
      <c r="ILM91" s="118"/>
      <c r="ILN91" s="118"/>
      <c r="ILO91" s="118"/>
      <c r="ILP91" s="118"/>
      <c r="ILQ91" s="118"/>
      <c r="ILR91" s="118"/>
      <c r="ILS91" s="118"/>
      <c r="ILT91" s="118"/>
      <c r="ILU91" s="118"/>
      <c r="ILV91" s="118"/>
      <c r="ILW91" s="118"/>
      <c r="ILX91" s="118"/>
      <c r="ILY91" s="118"/>
      <c r="ILZ91" s="118"/>
      <c r="IMA91" s="118"/>
      <c r="IMB91" s="118"/>
      <c r="IMC91" s="118"/>
      <c r="IMD91" s="118"/>
      <c r="IME91" s="118"/>
      <c r="IMF91" s="118"/>
      <c r="IMG91" s="118"/>
      <c r="IMH91" s="118"/>
      <c r="IMI91" s="118"/>
      <c r="IMJ91" s="118"/>
      <c r="IMK91" s="118"/>
      <c r="IML91" s="118"/>
      <c r="IMM91" s="118"/>
      <c r="IMN91" s="118"/>
      <c r="IMO91" s="118"/>
      <c r="IMP91" s="118"/>
      <c r="IMQ91" s="118"/>
      <c r="IMR91" s="118"/>
      <c r="IMS91" s="118"/>
      <c r="IMT91" s="118"/>
      <c r="IMU91" s="118"/>
      <c r="IMV91" s="118"/>
      <c r="IMW91" s="118"/>
      <c r="IMX91" s="118"/>
      <c r="IMY91" s="118"/>
      <c r="IMZ91" s="118"/>
      <c r="INA91" s="118"/>
      <c r="INB91" s="118"/>
      <c r="INC91" s="118"/>
      <c r="IND91" s="118"/>
      <c r="INE91" s="118"/>
      <c r="INF91" s="118"/>
      <c r="ING91" s="118"/>
      <c r="INH91" s="118"/>
      <c r="INI91" s="118"/>
      <c r="INJ91" s="118"/>
      <c r="INK91" s="118"/>
      <c r="INL91" s="118"/>
      <c r="INM91" s="118"/>
      <c r="INN91" s="118"/>
      <c r="INO91" s="118"/>
      <c r="INP91" s="118"/>
      <c r="INQ91" s="118"/>
      <c r="INR91" s="118"/>
      <c r="INS91" s="118"/>
      <c r="INT91" s="118"/>
      <c r="INU91" s="118"/>
      <c r="INV91" s="118"/>
      <c r="INW91" s="118"/>
      <c r="INX91" s="118"/>
      <c r="INY91" s="118"/>
      <c r="INZ91" s="118"/>
      <c r="IOA91" s="118"/>
      <c r="IOB91" s="118"/>
      <c r="IOC91" s="118"/>
      <c r="IOD91" s="118"/>
      <c r="IOE91" s="118"/>
      <c r="IOF91" s="118"/>
      <c r="IOG91" s="118"/>
      <c r="IOH91" s="118"/>
      <c r="IOI91" s="118"/>
      <c r="IOJ91" s="118"/>
      <c r="IOK91" s="118"/>
      <c r="IOL91" s="118"/>
      <c r="IOM91" s="118"/>
      <c r="ION91" s="118"/>
      <c r="IOO91" s="118"/>
      <c r="IOP91" s="118"/>
      <c r="IOQ91" s="118"/>
      <c r="IOR91" s="118"/>
      <c r="IOS91" s="118"/>
      <c r="IOT91" s="118"/>
      <c r="IOU91" s="118"/>
      <c r="IOV91" s="118"/>
      <c r="IOW91" s="118"/>
      <c r="IOX91" s="118"/>
      <c r="IOY91" s="118"/>
      <c r="IOZ91" s="118"/>
      <c r="IPA91" s="118"/>
      <c r="IPB91" s="118"/>
      <c r="IPC91" s="118"/>
      <c r="IPD91" s="118"/>
      <c r="IPE91" s="118"/>
      <c r="IPF91" s="118"/>
      <c r="IPG91" s="118"/>
      <c r="IPH91" s="118"/>
      <c r="IPI91" s="118"/>
      <c r="IPJ91" s="118"/>
      <c r="IPK91" s="118"/>
      <c r="IPL91" s="118"/>
      <c r="IPM91" s="118"/>
      <c r="IPN91" s="118"/>
      <c r="IPO91" s="118"/>
      <c r="IPP91" s="118"/>
      <c r="IPQ91" s="118"/>
      <c r="IPR91" s="118"/>
      <c r="IPS91" s="118"/>
      <c r="IPT91" s="118"/>
      <c r="IPU91" s="118"/>
      <c r="IPV91" s="118"/>
      <c r="IPW91" s="118"/>
      <c r="IPX91" s="118"/>
      <c r="IPY91" s="118"/>
      <c r="IPZ91" s="118"/>
      <c r="IQA91" s="118"/>
      <c r="IQB91" s="118"/>
      <c r="IQC91" s="118"/>
      <c r="IQD91" s="118"/>
      <c r="IQE91" s="118"/>
      <c r="IQF91" s="118"/>
      <c r="IQG91" s="118"/>
      <c r="IQH91" s="118"/>
      <c r="IQI91" s="118"/>
      <c r="IQJ91" s="118"/>
      <c r="IQK91" s="118"/>
      <c r="IQL91" s="118"/>
      <c r="IQM91" s="118"/>
      <c r="IQN91" s="118"/>
      <c r="IQO91" s="118"/>
      <c r="IQP91" s="118"/>
      <c r="IQQ91" s="118"/>
      <c r="IQR91" s="118"/>
      <c r="IQS91" s="118"/>
      <c r="IQT91" s="118"/>
      <c r="IQU91" s="118"/>
      <c r="IQV91" s="118"/>
      <c r="IQW91" s="118"/>
      <c r="IQX91" s="118"/>
      <c r="IQY91" s="118"/>
      <c r="IQZ91" s="118"/>
      <c r="IRA91" s="118"/>
      <c r="IRB91" s="118"/>
      <c r="IRC91" s="118"/>
      <c r="IRD91" s="118"/>
      <c r="IRE91" s="118"/>
      <c r="IRF91" s="118"/>
      <c r="IRG91" s="118"/>
      <c r="IRH91" s="118"/>
      <c r="IRI91" s="118"/>
      <c r="IRJ91" s="118"/>
      <c r="IRK91" s="118"/>
      <c r="IRL91" s="118"/>
      <c r="IRM91" s="118"/>
      <c r="IRN91" s="118"/>
      <c r="IRO91" s="118"/>
      <c r="IRP91" s="118"/>
      <c r="IRQ91" s="118"/>
      <c r="IRR91" s="118"/>
      <c r="IRS91" s="118"/>
      <c r="IRT91" s="118"/>
      <c r="IRU91" s="118"/>
      <c r="IRV91" s="118"/>
      <c r="IRW91" s="118"/>
      <c r="IRX91" s="118"/>
      <c r="IRY91" s="118"/>
      <c r="IRZ91" s="118"/>
      <c r="ISA91" s="118"/>
      <c r="ISB91" s="118"/>
      <c r="ISC91" s="118"/>
      <c r="ISD91" s="118"/>
      <c r="ISE91" s="118"/>
      <c r="ISF91" s="118"/>
      <c r="ISG91" s="118"/>
      <c r="ISH91" s="118"/>
      <c r="ISI91" s="118"/>
      <c r="ISJ91" s="118"/>
      <c r="ISK91" s="118"/>
      <c r="ISL91" s="118"/>
      <c r="ISM91" s="118"/>
      <c r="ISN91" s="118"/>
      <c r="ISO91" s="118"/>
      <c r="ISP91" s="118"/>
      <c r="ISQ91" s="118"/>
      <c r="ISR91" s="118"/>
      <c r="ISS91" s="118"/>
      <c r="IST91" s="118"/>
      <c r="ISU91" s="118"/>
      <c r="ISV91" s="118"/>
      <c r="ISW91" s="118"/>
      <c r="ISX91" s="118"/>
      <c r="ISY91" s="118"/>
      <c r="ISZ91" s="118"/>
      <c r="ITA91" s="118"/>
      <c r="ITB91" s="118"/>
      <c r="ITC91" s="118"/>
      <c r="ITD91" s="118"/>
      <c r="ITE91" s="118"/>
      <c r="ITF91" s="118"/>
      <c r="ITG91" s="118"/>
      <c r="ITH91" s="118"/>
      <c r="ITI91" s="118"/>
      <c r="ITJ91" s="118"/>
      <c r="ITK91" s="118"/>
      <c r="ITL91" s="118"/>
      <c r="ITM91" s="118"/>
      <c r="ITN91" s="118"/>
      <c r="ITO91" s="118"/>
      <c r="ITP91" s="118"/>
      <c r="ITQ91" s="118"/>
      <c r="ITR91" s="118"/>
      <c r="ITS91" s="118"/>
      <c r="ITT91" s="118"/>
      <c r="ITU91" s="118"/>
      <c r="ITV91" s="118"/>
      <c r="ITW91" s="118"/>
      <c r="ITX91" s="118"/>
      <c r="ITY91" s="118"/>
      <c r="ITZ91" s="118"/>
      <c r="IUA91" s="118"/>
      <c r="IUB91" s="118"/>
      <c r="IUC91" s="118"/>
      <c r="IUD91" s="118"/>
      <c r="IUE91" s="118"/>
      <c r="IUF91" s="118"/>
      <c r="IUG91" s="118"/>
      <c r="IUH91" s="118"/>
      <c r="IUI91" s="118"/>
      <c r="IUJ91" s="118"/>
      <c r="IUK91" s="118"/>
      <c r="IUL91" s="118"/>
      <c r="IUM91" s="118"/>
      <c r="IUN91" s="118"/>
      <c r="IUO91" s="118"/>
      <c r="IUP91" s="118"/>
      <c r="IUQ91" s="118"/>
      <c r="IUR91" s="118"/>
      <c r="IUS91" s="118"/>
      <c r="IUT91" s="118"/>
      <c r="IUU91" s="118"/>
      <c r="IUV91" s="118"/>
      <c r="IUW91" s="118"/>
      <c r="IUX91" s="118"/>
      <c r="IUY91" s="118"/>
      <c r="IUZ91" s="118"/>
      <c r="IVA91" s="118"/>
      <c r="IVB91" s="118"/>
      <c r="IVC91" s="118"/>
      <c r="IVD91" s="118"/>
      <c r="IVE91" s="118"/>
      <c r="IVF91" s="118"/>
      <c r="IVG91" s="118"/>
      <c r="IVH91" s="118"/>
      <c r="IVI91" s="118"/>
      <c r="IVJ91" s="118"/>
      <c r="IVK91" s="118"/>
      <c r="IVL91" s="118"/>
      <c r="IVM91" s="118"/>
      <c r="IVN91" s="118"/>
      <c r="IVO91" s="118"/>
      <c r="IVP91" s="118"/>
      <c r="IVQ91" s="118"/>
      <c r="IVR91" s="118"/>
      <c r="IVS91" s="118"/>
      <c r="IVT91" s="118"/>
      <c r="IVU91" s="118"/>
      <c r="IVV91" s="118"/>
      <c r="IVW91" s="118"/>
      <c r="IVX91" s="118"/>
      <c r="IVY91" s="118"/>
      <c r="IVZ91" s="118"/>
      <c r="IWA91" s="118"/>
      <c r="IWB91" s="118"/>
      <c r="IWC91" s="118"/>
      <c r="IWD91" s="118"/>
      <c r="IWE91" s="118"/>
      <c r="IWF91" s="118"/>
      <c r="IWG91" s="118"/>
      <c r="IWH91" s="118"/>
      <c r="IWI91" s="118"/>
      <c r="IWJ91" s="118"/>
      <c r="IWK91" s="118"/>
      <c r="IWL91" s="118"/>
      <c r="IWM91" s="118"/>
      <c r="IWN91" s="118"/>
      <c r="IWO91" s="118"/>
      <c r="IWP91" s="118"/>
      <c r="IWQ91" s="118"/>
      <c r="IWR91" s="118"/>
      <c r="IWS91" s="118"/>
      <c r="IWT91" s="118"/>
      <c r="IWU91" s="118"/>
      <c r="IWV91" s="118"/>
      <c r="IWW91" s="118"/>
      <c r="IWX91" s="118"/>
      <c r="IWY91" s="118"/>
      <c r="IWZ91" s="118"/>
      <c r="IXA91" s="118"/>
      <c r="IXB91" s="118"/>
      <c r="IXC91" s="118"/>
      <c r="IXD91" s="118"/>
      <c r="IXE91" s="118"/>
      <c r="IXF91" s="118"/>
      <c r="IXG91" s="118"/>
      <c r="IXH91" s="118"/>
      <c r="IXI91" s="118"/>
      <c r="IXJ91" s="118"/>
      <c r="IXK91" s="118"/>
      <c r="IXL91" s="118"/>
      <c r="IXM91" s="118"/>
      <c r="IXN91" s="118"/>
      <c r="IXO91" s="118"/>
      <c r="IXP91" s="118"/>
      <c r="IXQ91" s="118"/>
      <c r="IXR91" s="118"/>
      <c r="IXS91" s="118"/>
      <c r="IXT91" s="118"/>
      <c r="IXU91" s="118"/>
      <c r="IXV91" s="118"/>
      <c r="IXW91" s="118"/>
      <c r="IXX91" s="118"/>
      <c r="IXY91" s="118"/>
      <c r="IXZ91" s="118"/>
      <c r="IYA91" s="118"/>
      <c r="IYB91" s="118"/>
      <c r="IYC91" s="118"/>
      <c r="IYD91" s="118"/>
      <c r="IYE91" s="118"/>
      <c r="IYF91" s="118"/>
      <c r="IYG91" s="118"/>
      <c r="IYH91" s="118"/>
      <c r="IYI91" s="118"/>
      <c r="IYJ91" s="118"/>
      <c r="IYK91" s="118"/>
      <c r="IYL91" s="118"/>
      <c r="IYM91" s="118"/>
      <c r="IYN91" s="118"/>
      <c r="IYO91" s="118"/>
      <c r="IYP91" s="118"/>
      <c r="IYQ91" s="118"/>
      <c r="IYR91" s="118"/>
      <c r="IYS91" s="118"/>
      <c r="IYT91" s="118"/>
      <c r="IYU91" s="118"/>
      <c r="IYV91" s="118"/>
      <c r="IYW91" s="118"/>
      <c r="IYX91" s="118"/>
      <c r="IYY91" s="118"/>
      <c r="IYZ91" s="118"/>
      <c r="IZA91" s="118"/>
      <c r="IZB91" s="118"/>
      <c r="IZC91" s="118"/>
      <c r="IZD91" s="118"/>
      <c r="IZE91" s="118"/>
      <c r="IZF91" s="118"/>
      <c r="IZG91" s="118"/>
      <c r="IZH91" s="118"/>
      <c r="IZI91" s="118"/>
      <c r="IZJ91" s="118"/>
      <c r="IZK91" s="118"/>
      <c r="IZL91" s="118"/>
      <c r="IZM91" s="118"/>
      <c r="IZN91" s="118"/>
      <c r="IZO91" s="118"/>
      <c r="IZP91" s="118"/>
      <c r="IZQ91" s="118"/>
      <c r="IZR91" s="118"/>
      <c r="IZS91" s="118"/>
      <c r="IZT91" s="118"/>
      <c r="IZU91" s="118"/>
      <c r="IZV91" s="118"/>
      <c r="IZW91" s="118"/>
      <c r="IZX91" s="118"/>
      <c r="IZY91" s="118"/>
      <c r="IZZ91" s="118"/>
      <c r="JAA91" s="118"/>
      <c r="JAB91" s="118"/>
      <c r="JAC91" s="118"/>
      <c r="JAD91" s="118"/>
      <c r="JAE91" s="118"/>
      <c r="JAF91" s="118"/>
      <c r="JAG91" s="118"/>
      <c r="JAH91" s="118"/>
      <c r="JAI91" s="118"/>
      <c r="JAJ91" s="118"/>
      <c r="JAK91" s="118"/>
      <c r="JAL91" s="118"/>
      <c r="JAM91" s="118"/>
      <c r="JAN91" s="118"/>
      <c r="JAO91" s="118"/>
      <c r="JAP91" s="118"/>
      <c r="JAQ91" s="118"/>
      <c r="JAR91" s="118"/>
      <c r="JAS91" s="118"/>
      <c r="JAT91" s="118"/>
      <c r="JAU91" s="118"/>
      <c r="JAV91" s="118"/>
      <c r="JAW91" s="118"/>
      <c r="JAX91" s="118"/>
      <c r="JAY91" s="118"/>
      <c r="JAZ91" s="118"/>
      <c r="JBA91" s="118"/>
      <c r="JBB91" s="118"/>
      <c r="JBC91" s="118"/>
      <c r="JBD91" s="118"/>
      <c r="JBE91" s="118"/>
      <c r="JBF91" s="118"/>
      <c r="JBG91" s="118"/>
      <c r="JBH91" s="118"/>
      <c r="JBI91" s="118"/>
      <c r="JBJ91" s="118"/>
      <c r="JBK91" s="118"/>
      <c r="JBL91" s="118"/>
      <c r="JBM91" s="118"/>
      <c r="JBN91" s="118"/>
      <c r="JBO91" s="118"/>
      <c r="JBP91" s="118"/>
      <c r="JBQ91" s="118"/>
      <c r="JBR91" s="118"/>
      <c r="JBS91" s="118"/>
      <c r="JBT91" s="118"/>
      <c r="JBU91" s="118"/>
      <c r="JBV91" s="118"/>
      <c r="JBW91" s="118"/>
      <c r="JBX91" s="118"/>
      <c r="JBY91" s="118"/>
      <c r="JBZ91" s="118"/>
      <c r="JCA91" s="118"/>
      <c r="JCB91" s="118"/>
      <c r="JCC91" s="118"/>
      <c r="JCD91" s="118"/>
      <c r="JCE91" s="118"/>
      <c r="JCF91" s="118"/>
      <c r="JCG91" s="118"/>
      <c r="JCH91" s="118"/>
      <c r="JCI91" s="118"/>
      <c r="JCJ91" s="118"/>
      <c r="JCK91" s="118"/>
      <c r="JCL91" s="118"/>
      <c r="JCM91" s="118"/>
      <c r="JCN91" s="118"/>
      <c r="JCO91" s="118"/>
      <c r="JCP91" s="118"/>
      <c r="JCQ91" s="118"/>
      <c r="JCR91" s="118"/>
      <c r="JCS91" s="118"/>
      <c r="JCT91" s="118"/>
      <c r="JCU91" s="118"/>
      <c r="JCV91" s="118"/>
      <c r="JCW91" s="118"/>
      <c r="JCX91" s="118"/>
      <c r="JCY91" s="118"/>
      <c r="JCZ91" s="118"/>
      <c r="JDA91" s="118"/>
      <c r="JDB91" s="118"/>
      <c r="JDC91" s="118"/>
      <c r="JDD91" s="118"/>
      <c r="JDE91" s="118"/>
      <c r="JDF91" s="118"/>
      <c r="JDG91" s="118"/>
      <c r="JDH91" s="118"/>
      <c r="JDI91" s="118"/>
      <c r="JDJ91" s="118"/>
      <c r="JDK91" s="118"/>
      <c r="JDL91" s="118"/>
      <c r="JDM91" s="118"/>
      <c r="JDN91" s="118"/>
      <c r="JDO91" s="118"/>
      <c r="JDP91" s="118"/>
      <c r="JDQ91" s="118"/>
      <c r="JDR91" s="118"/>
      <c r="JDS91" s="118"/>
      <c r="JDT91" s="118"/>
      <c r="JDU91" s="118"/>
      <c r="JDV91" s="118"/>
      <c r="JDW91" s="118"/>
      <c r="JDX91" s="118"/>
      <c r="JDY91" s="118"/>
      <c r="JDZ91" s="118"/>
      <c r="JEA91" s="118"/>
      <c r="JEB91" s="118"/>
      <c r="JEC91" s="118"/>
      <c r="JED91" s="118"/>
      <c r="JEE91" s="118"/>
      <c r="JEF91" s="118"/>
      <c r="JEG91" s="118"/>
      <c r="JEH91" s="118"/>
      <c r="JEI91" s="118"/>
      <c r="JEJ91" s="118"/>
      <c r="JEK91" s="118"/>
      <c r="JEL91" s="118"/>
      <c r="JEM91" s="118"/>
      <c r="JEN91" s="118"/>
      <c r="JEO91" s="118"/>
      <c r="JEP91" s="118"/>
      <c r="JEQ91" s="118"/>
      <c r="JER91" s="118"/>
      <c r="JES91" s="118"/>
      <c r="JET91" s="118"/>
      <c r="JEU91" s="118"/>
      <c r="JEV91" s="118"/>
      <c r="JEW91" s="118"/>
      <c r="JEX91" s="118"/>
      <c r="JEY91" s="118"/>
      <c r="JEZ91" s="118"/>
      <c r="JFA91" s="118"/>
      <c r="JFB91" s="118"/>
      <c r="JFC91" s="118"/>
      <c r="JFD91" s="118"/>
      <c r="JFE91" s="118"/>
      <c r="JFF91" s="118"/>
      <c r="JFG91" s="118"/>
      <c r="JFH91" s="118"/>
      <c r="JFI91" s="118"/>
      <c r="JFJ91" s="118"/>
      <c r="JFK91" s="118"/>
      <c r="JFL91" s="118"/>
      <c r="JFM91" s="118"/>
      <c r="JFN91" s="118"/>
      <c r="JFO91" s="118"/>
      <c r="JFP91" s="118"/>
      <c r="JFQ91" s="118"/>
      <c r="JFR91" s="118"/>
      <c r="JFS91" s="118"/>
      <c r="JFT91" s="118"/>
      <c r="JFU91" s="118"/>
      <c r="JFV91" s="118"/>
      <c r="JFW91" s="118"/>
      <c r="JFX91" s="118"/>
      <c r="JFY91" s="118"/>
      <c r="JFZ91" s="118"/>
      <c r="JGA91" s="118"/>
      <c r="JGB91" s="118"/>
      <c r="JGC91" s="118"/>
      <c r="JGD91" s="118"/>
      <c r="JGE91" s="118"/>
      <c r="JGF91" s="118"/>
      <c r="JGG91" s="118"/>
      <c r="JGH91" s="118"/>
      <c r="JGI91" s="118"/>
      <c r="JGJ91" s="118"/>
      <c r="JGK91" s="118"/>
      <c r="JGL91" s="118"/>
      <c r="JGM91" s="118"/>
      <c r="JGN91" s="118"/>
      <c r="JGO91" s="118"/>
      <c r="JGP91" s="118"/>
      <c r="JGQ91" s="118"/>
      <c r="JGR91" s="118"/>
      <c r="JGS91" s="118"/>
      <c r="JGT91" s="118"/>
      <c r="JGU91" s="118"/>
      <c r="JGV91" s="118"/>
      <c r="JGW91" s="118"/>
      <c r="JGX91" s="118"/>
      <c r="JGY91" s="118"/>
      <c r="JGZ91" s="118"/>
      <c r="JHA91" s="118"/>
      <c r="JHB91" s="118"/>
      <c r="JHC91" s="118"/>
      <c r="JHD91" s="118"/>
      <c r="JHE91" s="118"/>
      <c r="JHF91" s="118"/>
      <c r="JHG91" s="118"/>
      <c r="JHH91" s="118"/>
      <c r="JHI91" s="118"/>
      <c r="JHJ91" s="118"/>
      <c r="JHK91" s="118"/>
      <c r="JHL91" s="118"/>
      <c r="JHM91" s="118"/>
      <c r="JHN91" s="118"/>
      <c r="JHO91" s="118"/>
      <c r="JHP91" s="118"/>
      <c r="JHQ91" s="118"/>
      <c r="JHR91" s="118"/>
      <c r="JHS91" s="118"/>
      <c r="JHT91" s="118"/>
      <c r="JHU91" s="118"/>
      <c r="JHV91" s="118"/>
      <c r="JHW91" s="118"/>
      <c r="JHX91" s="118"/>
      <c r="JHY91" s="118"/>
      <c r="JHZ91" s="118"/>
      <c r="JIA91" s="118"/>
      <c r="JIB91" s="118"/>
      <c r="JIC91" s="118"/>
      <c r="JID91" s="118"/>
      <c r="JIE91" s="118"/>
      <c r="JIF91" s="118"/>
      <c r="JIG91" s="118"/>
      <c r="JIH91" s="118"/>
      <c r="JII91" s="118"/>
      <c r="JIJ91" s="118"/>
      <c r="JIK91" s="118"/>
      <c r="JIL91" s="118"/>
      <c r="JIM91" s="118"/>
      <c r="JIN91" s="118"/>
      <c r="JIO91" s="118"/>
      <c r="JIP91" s="118"/>
      <c r="JIQ91" s="118"/>
      <c r="JIR91" s="118"/>
      <c r="JIS91" s="118"/>
      <c r="JIT91" s="118"/>
      <c r="JIU91" s="118"/>
      <c r="JIV91" s="118"/>
      <c r="JIW91" s="118"/>
      <c r="JIX91" s="118"/>
      <c r="JIY91" s="118"/>
      <c r="JIZ91" s="118"/>
      <c r="JJA91" s="118"/>
      <c r="JJB91" s="118"/>
      <c r="JJC91" s="118"/>
      <c r="JJD91" s="118"/>
      <c r="JJE91" s="118"/>
      <c r="JJF91" s="118"/>
      <c r="JJG91" s="118"/>
      <c r="JJH91" s="118"/>
      <c r="JJI91" s="118"/>
      <c r="JJJ91" s="118"/>
      <c r="JJK91" s="118"/>
      <c r="JJL91" s="118"/>
      <c r="JJM91" s="118"/>
      <c r="JJN91" s="118"/>
      <c r="JJO91" s="118"/>
      <c r="JJP91" s="118"/>
      <c r="JJQ91" s="118"/>
      <c r="JJR91" s="118"/>
      <c r="JJS91" s="118"/>
      <c r="JJT91" s="118"/>
      <c r="JJU91" s="118"/>
      <c r="JJV91" s="118"/>
      <c r="JJW91" s="118"/>
      <c r="JJX91" s="118"/>
      <c r="JJY91" s="118"/>
      <c r="JJZ91" s="118"/>
      <c r="JKA91" s="118"/>
      <c r="JKB91" s="118"/>
      <c r="JKC91" s="118"/>
      <c r="JKD91" s="118"/>
      <c r="JKE91" s="118"/>
      <c r="JKF91" s="118"/>
      <c r="JKG91" s="118"/>
      <c r="JKH91" s="118"/>
      <c r="JKI91" s="118"/>
      <c r="JKJ91" s="118"/>
      <c r="JKK91" s="118"/>
      <c r="JKL91" s="118"/>
      <c r="JKM91" s="118"/>
      <c r="JKN91" s="118"/>
      <c r="JKO91" s="118"/>
      <c r="JKP91" s="118"/>
      <c r="JKQ91" s="118"/>
      <c r="JKR91" s="118"/>
      <c r="JKS91" s="118"/>
      <c r="JKT91" s="118"/>
      <c r="JKU91" s="118"/>
      <c r="JKV91" s="118"/>
      <c r="JKW91" s="118"/>
      <c r="JKX91" s="118"/>
      <c r="JKY91" s="118"/>
      <c r="JKZ91" s="118"/>
      <c r="JLA91" s="118"/>
      <c r="JLB91" s="118"/>
      <c r="JLC91" s="118"/>
      <c r="JLD91" s="118"/>
      <c r="JLE91" s="118"/>
      <c r="JLF91" s="118"/>
      <c r="JLG91" s="118"/>
      <c r="JLH91" s="118"/>
      <c r="JLI91" s="118"/>
      <c r="JLJ91" s="118"/>
      <c r="JLK91" s="118"/>
      <c r="JLL91" s="118"/>
      <c r="JLM91" s="118"/>
      <c r="JLN91" s="118"/>
      <c r="JLO91" s="118"/>
      <c r="JLP91" s="118"/>
      <c r="JLQ91" s="118"/>
      <c r="JLR91" s="118"/>
      <c r="JLS91" s="118"/>
      <c r="JLT91" s="118"/>
      <c r="JLU91" s="118"/>
      <c r="JLV91" s="118"/>
      <c r="JLW91" s="118"/>
      <c r="JLX91" s="118"/>
      <c r="JLY91" s="118"/>
      <c r="JLZ91" s="118"/>
      <c r="JMA91" s="118"/>
      <c r="JMB91" s="118"/>
      <c r="JMC91" s="118"/>
      <c r="JMD91" s="118"/>
      <c r="JME91" s="118"/>
      <c r="JMF91" s="118"/>
      <c r="JMG91" s="118"/>
      <c r="JMH91" s="118"/>
      <c r="JMI91" s="118"/>
      <c r="JMJ91" s="118"/>
      <c r="JMK91" s="118"/>
      <c r="JML91" s="118"/>
      <c r="JMM91" s="118"/>
      <c r="JMN91" s="118"/>
      <c r="JMO91" s="118"/>
      <c r="JMP91" s="118"/>
      <c r="JMQ91" s="118"/>
      <c r="JMR91" s="118"/>
      <c r="JMS91" s="118"/>
      <c r="JMT91" s="118"/>
      <c r="JMU91" s="118"/>
      <c r="JMV91" s="118"/>
      <c r="JMW91" s="118"/>
      <c r="JMX91" s="118"/>
      <c r="JMY91" s="118"/>
      <c r="JMZ91" s="118"/>
      <c r="JNA91" s="118"/>
      <c r="JNB91" s="118"/>
      <c r="JNC91" s="118"/>
      <c r="JND91" s="118"/>
      <c r="JNE91" s="118"/>
      <c r="JNF91" s="118"/>
      <c r="JNG91" s="118"/>
      <c r="JNH91" s="118"/>
      <c r="JNI91" s="118"/>
      <c r="JNJ91" s="118"/>
      <c r="JNK91" s="118"/>
      <c r="JNL91" s="118"/>
      <c r="JNM91" s="118"/>
      <c r="JNN91" s="118"/>
      <c r="JNO91" s="118"/>
      <c r="JNP91" s="118"/>
      <c r="JNQ91" s="118"/>
      <c r="JNR91" s="118"/>
      <c r="JNS91" s="118"/>
      <c r="JNT91" s="118"/>
      <c r="JNU91" s="118"/>
      <c r="JNV91" s="118"/>
      <c r="JNW91" s="118"/>
      <c r="JNX91" s="118"/>
      <c r="JNY91" s="118"/>
      <c r="JNZ91" s="118"/>
      <c r="JOA91" s="118"/>
      <c r="JOB91" s="118"/>
      <c r="JOC91" s="118"/>
      <c r="JOD91" s="118"/>
      <c r="JOE91" s="118"/>
      <c r="JOF91" s="118"/>
      <c r="JOG91" s="118"/>
      <c r="JOH91" s="118"/>
      <c r="JOI91" s="118"/>
      <c r="JOJ91" s="118"/>
      <c r="JOK91" s="118"/>
      <c r="JOL91" s="118"/>
      <c r="JOM91" s="118"/>
      <c r="JON91" s="118"/>
      <c r="JOO91" s="118"/>
      <c r="JOP91" s="118"/>
      <c r="JOQ91" s="118"/>
      <c r="JOR91" s="118"/>
      <c r="JOS91" s="118"/>
      <c r="JOT91" s="118"/>
      <c r="JOU91" s="118"/>
      <c r="JOV91" s="118"/>
      <c r="JOW91" s="118"/>
      <c r="JOX91" s="118"/>
      <c r="JOY91" s="118"/>
      <c r="JOZ91" s="118"/>
      <c r="JPA91" s="118"/>
      <c r="JPB91" s="118"/>
      <c r="JPC91" s="118"/>
      <c r="JPD91" s="118"/>
      <c r="JPE91" s="118"/>
      <c r="JPF91" s="118"/>
      <c r="JPG91" s="118"/>
      <c r="JPH91" s="118"/>
      <c r="JPI91" s="118"/>
      <c r="JPJ91" s="118"/>
      <c r="JPK91" s="118"/>
      <c r="JPL91" s="118"/>
      <c r="JPM91" s="118"/>
      <c r="JPN91" s="118"/>
      <c r="JPO91" s="118"/>
      <c r="JPP91" s="118"/>
      <c r="JPQ91" s="118"/>
      <c r="JPR91" s="118"/>
      <c r="JPS91" s="118"/>
      <c r="JPT91" s="118"/>
      <c r="JPU91" s="118"/>
      <c r="JPV91" s="118"/>
      <c r="JPW91" s="118"/>
      <c r="JPX91" s="118"/>
      <c r="JPY91" s="118"/>
      <c r="JPZ91" s="118"/>
      <c r="JQA91" s="118"/>
      <c r="JQB91" s="118"/>
      <c r="JQC91" s="118"/>
      <c r="JQD91" s="118"/>
      <c r="JQE91" s="118"/>
      <c r="JQF91" s="118"/>
      <c r="JQG91" s="118"/>
      <c r="JQH91" s="118"/>
      <c r="JQI91" s="118"/>
      <c r="JQJ91" s="118"/>
      <c r="JQK91" s="118"/>
      <c r="JQL91" s="118"/>
      <c r="JQM91" s="118"/>
      <c r="JQN91" s="118"/>
      <c r="JQO91" s="118"/>
      <c r="JQP91" s="118"/>
      <c r="JQQ91" s="118"/>
      <c r="JQR91" s="118"/>
      <c r="JQS91" s="118"/>
      <c r="JQT91" s="118"/>
      <c r="JQU91" s="118"/>
      <c r="JQV91" s="118"/>
      <c r="JQW91" s="118"/>
      <c r="JQX91" s="118"/>
      <c r="JQY91" s="118"/>
      <c r="JQZ91" s="118"/>
      <c r="JRA91" s="118"/>
      <c r="JRB91" s="118"/>
      <c r="JRC91" s="118"/>
      <c r="JRD91" s="118"/>
      <c r="JRE91" s="118"/>
      <c r="JRF91" s="118"/>
      <c r="JRG91" s="118"/>
      <c r="JRH91" s="118"/>
      <c r="JRI91" s="118"/>
      <c r="JRJ91" s="118"/>
      <c r="JRK91" s="118"/>
      <c r="JRL91" s="118"/>
      <c r="JRM91" s="118"/>
      <c r="JRN91" s="118"/>
      <c r="JRO91" s="118"/>
      <c r="JRP91" s="118"/>
      <c r="JRQ91" s="118"/>
      <c r="JRR91" s="118"/>
      <c r="JRS91" s="118"/>
      <c r="JRT91" s="118"/>
      <c r="JRU91" s="118"/>
      <c r="JRV91" s="118"/>
      <c r="JRW91" s="118"/>
      <c r="JRX91" s="118"/>
      <c r="JRY91" s="118"/>
      <c r="JRZ91" s="118"/>
      <c r="JSA91" s="118"/>
      <c r="JSB91" s="118"/>
      <c r="JSC91" s="118"/>
      <c r="JSD91" s="118"/>
      <c r="JSE91" s="118"/>
      <c r="JSF91" s="118"/>
      <c r="JSG91" s="118"/>
      <c r="JSH91" s="118"/>
      <c r="JSI91" s="118"/>
      <c r="JSJ91" s="118"/>
      <c r="JSK91" s="118"/>
      <c r="JSL91" s="118"/>
      <c r="JSM91" s="118"/>
      <c r="JSN91" s="118"/>
      <c r="JSO91" s="118"/>
      <c r="JSP91" s="118"/>
      <c r="JSQ91" s="118"/>
      <c r="JSR91" s="118"/>
      <c r="JSS91" s="118"/>
      <c r="JST91" s="118"/>
      <c r="JSU91" s="118"/>
      <c r="JSV91" s="118"/>
      <c r="JSW91" s="118"/>
      <c r="JSX91" s="118"/>
      <c r="JSY91" s="118"/>
      <c r="JSZ91" s="118"/>
      <c r="JTA91" s="118"/>
      <c r="JTB91" s="118"/>
      <c r="JTC91" s="118"/>
      <c r="JTD91" s="118"/>
      <c r="JTE91" s="118"/>
      <c r="JTF91" s="118"/>
      <c r="JTG91" s="118"/>
      <c r="JTH91" s="118"/>
      <c r="JTI91" s="118"/>
      <c r="JTJ91" s="118"/>
      <c r="JTK91" s="118"/>
      <c r="JTL91" s="118"/>
      <c r="JTM91" s="118"/>
      <c r="JTN91" s="118"/>
      <c r="JTO91" s="118"/>
      <c r="JTP91" s="118"/>
      <c r="JTQ91" s="118"/>
      <c r="JTR91" s="118"/>
      <c r="JTS91" s="118"/>
      <c r="JTT91" s="118"/>
      <c r="JTU91" s="118"/>
      <c r="JTV91" s="118"/>
      <c r="JTW91" s="118"/>
      <c r="JTX91" s="118"/>
      <c r="JTY91" s="118"/>
      <c r="JTZ91" s="118"/>
      <c r="JUA91" s="118"/>
      <c r="JUB91" s="118"/>
      <c r="JUC91" s="118"/>
      <c r="JUD91" s="118"/>
      <c r="JUE91" s="118"/>
      <c r="JUF91" s="118"/>
      <c r="JUG91" s="118"/>
      <c r="JUH91" s="118"/>
      <c r="JUI91" s="118"/>
      <c r="JUJ91" s="118"/>
      <c r="JUK91" s="118"/>
      <c r="JUL91" s="118"/>
      <c r="JUM91" s="118"/>
      <c r="JUN91" s="118"/>
      <c r="JUO91" s="118"/>
      <c r="JUP91" s="118"/>
      <c r="JUQ91" s="118"/>
      <c r="JUR91" s="118"/>
      <c r="JUS91" s="118"/>
      <c r="JUT91" s="118"/>
      <c r="JUU91" s="118"/>
      <c r="JUV91" s="118"/>
      <c r="JUW91" s="118"/>
      <c r="JUX91" s="118"/>
      <c r="JUY91" s="118"/>
      <c r="JUZ91" s="118"/>
      <c r="JVA91" s="118"/>
      <c r="JVB91" s="118"/>
      <c r="JVC91" s="118"/>
      <c r="JVD91" s="118"/>
      <c r="JVE91" s="118"/>
      <c r="JVF91" s="118"/>
      <c r="JVG91" s="118"/>
      <c r="JVH91" s="118"/>
      <c r="JVI91" s="118"/>
      <c r="JVJ91" s="118"/>
      <c r="JVK91" s="118"/>
      <c r="JVL91" s="118"/>
      <c r="JVM91" s="118"/>
      <c r="JVN91" s="118"/>
      <c r="JVO91" s="118"/>
      <c r="JVP91" s="118"/>
      <c r="JVQ91" s="118"/>
      <c r="JVR91" s="118"/>
      <c r="JVS91" s="118"/>
      <c r="JVT91" s="118"/>
      <c r="JVU91" s="118"/>
      <c r="JVV91" s="118"/>
      <c r="JVW91" s="118"/>
      <c r="JVX91" s="118"/>
      <c r="JVY91" s="118"/>
      <c r="JVZ91" s="118"/>
      <c r="JWA91" s="118"/>
      <c r="JWB91" s="118"/>
      <c r="JWC91" s="118"/>
      <c r="JWD91" s="118"/>
      <c r="JWE91" s="118"/>
      <c r="JWF91" s="118"/>
      <c r="JWG91" s="118"/>
      <c r="JWH91" s="118"/>
      <c r="JWI91" s="118"/>
      <c r="JWJ91" s="118"/>
      <c r="JWK91" s="118"/>
      <c r="JWL91" s="118"/>
      <c r="JWM91" s="118"/>
      <c r="JWN91" s="118"/>
      <c r="JWO91" s="118"/>
      <c r="JWP91" s="118"/>
      <c r="JWQ91" s="118"/>
      <c r="JWR91" s="118"/>
      <c r="JWS91" s="118"/>
      <c r="JWT91" s="118"/>
      <c r="JWU91" s="118"/>
      <c r="JWV91" s="118"/>
      <c r="JWW91" s="118"/>
      <c r="JWX91" s="118"/>
      <c r="JWY91" s="118"/>
      <c r="JWZ91" s="118"/>
      <c r="JXA91" s="118"/>
      <c r="JXB91" s="118"/>
      <c r="JXC91" s="118"/>
      <c r="JXD91" s="118"/>
      <c r="JXE91" s="118"/>
      <c r="JXF91" s="118"/>
      <c r="JXG91" s="118"/>
      <c r="JXH91" s="118"/>
      <c r="JXI91" s="118"/>
      <c r="JXJ91" s="118"/>
      <c r="JXK91" s="118"/>
      <c r="JXL91" s="118"/>
      <c r="JXM91" s="118"/>
      <c r="JXN91" s="118"/>
      <c r="JXO91" s="118"/>
      <c r="JXP91" s="118"/>
      <c r="JXQ91" s="118"/>
      <c r="JXR91" s="118"/>
      <c r="JXS91" s="118"/>
      <c r="JXT91" s="118"/>
      <c r="JXU91" s="118"/>
      <c r="JXV91" s="118"/>
      <c r="JXW91" s="118"/>
      <c r="JXX91" s="118"/>
      <c r="JXY91" s="118"/>
      <c r="JXZ91" s="118"/>
      <c r="JYA91" s="118"/>
      <c r="JYB91" s="118"/>
      <c r="JYC91" s="118"/>
      <c r="JYD91" s="118"/>
      <c r="JYE91" s="118"/>
      <c r="JYF91" s="118"/>
      <c r="JYG91" s="118"/>
      <c r="JYH91" s="118"/>
      <c r="JYI91" s="118"/>
      <c r="JYJ91" s="118"/>
      <c r="JYK91" s="118"/>
      <c r="JYL91" s="118"/>
      <c r="JYM91" s="118"/>
      <c r="JYN91" s="118"/>
      <c r="JYO91" s="118"/>
      <c r="JYP91" s="118"/>
      <c r="JYQ91" s="118"/>
      <c r="JYR91" s="118"/>
      <c r="JYS91" s="118"/>
      <c r="JYT91" s="118"/>
      <c r="JYU91" s="118"/>
      <c r="JYV91" s="118"/>
      <c r="JYW91" s="118"/>
      <c r="JYX91" s="118"/>
      <c r="JYY91" s="118"/>
      <c r="JYZ91" s="118"/>
      <c r="JZA91" s="118"/>
      <c r="JZB91" s="118"/>
      <c r="JZC91" s="118"/>
      <c r="JZD91" s="118"/>
      <c r="JZE91" s="118"/>
      <c r="JZF91" s="118"/>
      <c r="JZG91" s="118"/>
      <c r="JZH91" s="118"/>
      <c r="JZI91" s="118"/>
      <c r="JZJ91" s="118"/>
      <c r="JZK91" s="118"/>
      <c r="JZL91" s="118"/>
      <c r="JZM91" s="118"/>
      <c r="JZN91" s="118"/>
      <c r="JZO91" s="118"/>
      <c r="JZP91" s="118"/>
      <c r="JZQ91" s="118"/>
      <c r="JZR91" s="118"/>
      <c r="JZS91" s="118"/>
      <c r="JZT91" s="118"/>
      <c r="JZU91" s="118"/>
      <c r="JZV91" s="118"/>
      <c r="JZW91" s="118"/>
      <c r="JZX91" s="118"/>
      <c r="JZY91" s="118"/>
      <c r="JZZ91" s="118"/>
      <c r="KAA91" s="118"/>
      <c r="KAB91" s="118"/>
      <c r="KAC91" s="118"/>
      <c r="KAD91" s="118"/>
      <c r="KAE91" s="118"/>
      <c r="KAF91" s="118"/>
      <c r="KAG91" s="118"/>
      <c r="KAH91" s="118"/>
      <c r="KAI91" s="118"/>
      <c r="KAJ91" s="118"/>
      <c r="KAK91" s="118"/>
      <c r="KAL91" s="118"/>
      <c r="KAM91" s="118"/>
      <c r="KAN91" s="118"/>
      <c r="KAO91" s="118"/>
      <c r="KAP91" s="118"/>
      <c r="KAQ91" s="118"/>
      <c r="KAR91" s="118"/>
      <c r="KAS91" s="118"/>
      <c r="KAT91" s="118"/>
      <c r="KAU91" s="118"/>
      <c r="KAV91" s="118"/>
      <c r="KAW91" s="118"/>
      <c r="KAX91" s="118"/>
      <c r="KAY91" s="118"/>
      <c r="KAZ91" s="118"/>
      <c r="KBA91" s="118"/>
      <c r="KBB91" s="118"/>
      <c r="KBC91" s="118"/>
      <c r="KBD91" s="118"/>
      <c r="KBE91" s="118"/>
      <c r="KBF91" s="118"/>
      <c r="KBG91" s="118"/>
      <c r="KBH91" s="118"/>
      <c r="KBI91" s="118"/>
      <c r="KBJ91" s="118"/>
      <c r="KBK91" s="118"/>
      <c r="KBL91" s="118"/>
      <c r="KBM91" s="118"/>
      <c r="KBN91" s="118"/>
      <c r="KBO91" s="118"/>
      <c r="KBP91" s="118"/>
      <c r="KBQ91" s="118"/>
      <c r="KBR91" s="118"/>
      <c r="KBS91" s="118"/>
      <c r="KBT91" s="118"/>
      <c r="KBU91" s="118"/>
      <c r="KBV91" s="118"/>
      <c r="KBW91" s="118"/>
      <c r="KBX91" s="118"/>
      <c r="KBY91" s="118"/>
      <c r="KBZ91" s="118"/>
      <c r="KCA91" s="118"/>
      <c r="KCB91" s="118"/>
      <c r="KCC91" s="118"/>
      <c r="KCD91" s="118"/>
      <c r="KCE91" s="118"/>
      <c r="KCF91" s="118"/>
      <c r="KCG91" s="118"/>
      <c r="KCH91" s="118"/>
      <c r="KCI91" s="118"/>
      <c r="KCJ91" s="118"/>
      <c r="KCK91" s="118"/>
      <c r="KCL91" s="118"/>
      <c r="KCM91" s="118"/>
      <c r="KCN91" s="118"/>
      <c r="KCO91" s="118"/>
      <c r="KCP91" s="118"/>
      <c r="KCQ91" s="118"/>
      <c r="KCR91" s="118"/>
      <c r="KCS91" s="118"/>
      <c r="KCT91" s="118"/>
      <c r="KCU91" s="118"/>
      <c r="KCV91" s="118"/>
      <c r="KCW91" s="118"/>
      <c r="KCX91" s="118"/>
      <c r="KCY91" s="118"/>
      <c r="KCZ91" s="118"/>
      <c r="KDA91" s="118"/>
      <c r="KDB91" s="118"/>
      <c r="KDC91" s="118"/>
      <c r="KDD91" s="118"/>
      <c r="KDE91" s="118"/>
      <c r="KDF91" s="118"/>
      <c r="KDG91" s="118"/>
      <c r="KDH91" s="118"/>
      <c r="KDI91" s="118"/>
      <c r="KDJ91" s="118"/>
      <c r="KDK91" s="118"/>
      <c r="KDL91" s="118"/>
      <c r="KDM91" s="118"/>
      <c r="KDN91" s="118"/>
      <c r="KDO91" s="118"/>
      <c r="KDP91" s="118"/>
      <c r="KDQ91" s="118"/>
      <c r="KDR91" s="118"/>
      <c r="KDS91" s="118"/>
      <c r="KDT91" s="118"/>
      <c r="KDU91" s="118"/>
      <c r="KDV91" s="118"/>
      <c r="KDW91" s="118"/>
      <c r="KDX91" s="118"/>
      <c r="KDY91" s="118"/>
      <c r="KDZ91" s="118"/>
      <c r="KEA91" s="118"/>
      <c r="KEB91" s="118"/>
      <c r="KEC91" s="118"/>
      <c r="KED91" s="118"/>
      <c r="KEE91" s="118"/>
      <c r="KEF91" s="118"/>
      <c r="KEG91" s="118"/>
      <c r="KEH91" s="118"/>
      <c r="KEI91" s="118"/>
      <c r="KEJ91" s="118"/>
      <c r="KEK91" s="118"/>
      <c r="KEL91" s="118"/>
      <c r="KEM91" s="118"/>
      <c r="KEN91" s="118"/>
      <c r="KEO91" s="118"/>
      <c r="KEP91" s="118"/>
      <c r="KEQ91" s="118"/>
      <c r="KER91" s="118"/>
      <c r="KES91" s="118"/>
      <c r="KET91" s="118"/>
      <c r="KEU91" s="118"/>
      <c r="KEV91" s="118"/>
      <c r="KEW91" s="118"/>
      <c r="KEX91" s="118"/>
      <c r="KEY91" s="118"/>
      <c r="KEZ91" s="118"/>
      <c r="KFA91" s="118"/>
      <c r="KFB91" s="118"/>
      <c r="KFC91" s="118"/>
      <c r="KFD91" s="118"/>
      <c r="KFE91" s="118"/>
      <c r="KFF91" s="118"/>
      <c r="KFG91" s="118"/>
      <c r="KFH91" s="118"/>
      <c r="KFI91" s="118"/>
      <c r="KFJ91" s="118"/>
      <c r="KFK91" s="118"/>
      <c r="KFL91" s="118"/>
      <c r="KFM91" s="118"/>
      <c r="KFN91" s="118"/>
      <c r="KFO91" s="118"/>
      <c r="KFP91" s="118"/>
      <c r="KFQ91" s="118"/>
      <c r="KFR91" s="118"/>
      <c r="KFS91" s="118"/>
      <c r="KFT91" s="118"/>
      <c r="KFU91" s="118"/>
      <c r="KFV91" s="118"/>
      <c r="KFW91" s="118"/>
      <c r="KFX91" s="118"/>
      <c r="KFY91" s="118"/>
      <c r="KFZ91" s="118"/>
      <c r="KGA91" s="118"/>
      <c r="KGB91" s="118"/>
      <c r="KGC91" s="118"/>
      <c r="KGD91" s="118"/>
      <c r="KGE91" s="118"/>
      <c r="KGF91" s="118"/>
      <c r="KGG91" s="118"/>
      <c r="KGH91" s="118"/>
      <c r="KGI91" s="118"/>
      <c r="KGJ91" s="118"/>
      <c r="KGK91" s="118"/>
      <c r="KGL91" s="118"/>
      <c r="KGM91" s="118"/>
      <c r="KGN91" s="118"/>
      <c r="KGO91" s="118"/>
      <c r="KGP91" s="118"/>
      <c r="KGQ91" s="118"/>
      <c r="KGR91" s="118"/>
      <c r="KGS91" s="118"/>
      <c r="KGT91" s="118"/>
      <c r="KGU91" s="118"/>
      <c r="KGV91" s="118"/>
      <c r="KGW91" s="118"/>
      <c r="KGX91" s="118"/>
      <c r="KGY91" s="118"/>
      <c r="KGZ91" s="118"/>
      <c r="KHA91" s="118"/>
      <c r="KHB91" s="118"/>
      <c r="KHC91" s="118"/>
      <c r="KHD91" s="118"/>
      <c r="KHE91" s="118"/>
      <c r="KHF91" s="118"/>
      <c r="KHG91" s="118"/>
      <c r="KHH91" s="118"/>
      <c r="KHI91" s="118"/>
      <c r="KHJ91" s="118"/>
      <c r="KHK91" s="118"/>
      <c r="KHL91" s="118"/>
      <c r="KHM91" s="118"/>
      <c r="KHN91" s="118"/>
      <c r="KHO91" s="118"/>
      <c r="KHP91" s="118"/>
      <c r="KHQ91" s="118"/>
      <c r="KHR91" s="118"/>
      <c r="KHS91" s="118"/>
      <c r="KHT91" s="118"/>
      <c r="KHU91" s="118"/>
      <c r="KHV91" s="118"/>
      <c r="KHW91" s="118"/>
      <c r="KHX91" s="118"/>
      <c r="KHY91" s="118"/>
      <c r="KHZ91" s="118"/>
      <c r="KIA91" s="118"/>
      <c r="KIB91" s="118"/>
      <c r="KIC91" s="118"/>
      <c r="KID91" s="118"/>
      <c r="KIE91" s="118"/>
      <c r="KIF91" s="118"/>
      <c r="KIG91" s="118"/>
      <c r="KIH91" s="118"/>
      <c r="KII91" s="118"/>
      <c r="KIJ91" s="118"/>
      <c r="KIK91" s="118"/>
      <c r="KIL91" s="118"/>
      <c r="KIM91" s="118"/>
      <c r="KIN91" s="118"/>
      <c r="KIO91" s="118"/>
      <c r="KIP91" s="118"/>
      <c r="KIQ91" s="118"/>
      <c r="KIR91" s="118"/>
      <c r="KIS91" s="118"/>
      <c r="KIT91" s="118"/>
      <c r="KIU91" s="118"/>
      <c r="KIV91" s="118"/>
      <c r="KIW91" s="118"/>
      <c r="KIX91" s="118"/>
      <c r="KIY91" s="118"/>
      <c r="KIZ91" s="118"/>
      <c r="KJA91" s="118"/>
      <c r="KJB91" s="118"/>
      <c r="KJC91" s="118"/>
      <c r="KJD91" s="118"/>
      <c r="KJE91" s="118"/>
      <c r="KJF91" s="118"/>
      <c r="KJG91" s="118"/>
      <c r="KJH91" s="118"/>
      <c r="KJI91" s="118"/>
      <c r="KJJ91" s="118"/>
      <c r="KJK91" s="118"/>
      <c r="KJL91" s="118"/>
      <c r="KJM91" s="118"/>
      <c r="KJN91" s="118"/>
      <c r="KJO91" s="118"/>
      <c r="KJP91" s="118"/>
      <c r="KJQ91" s="118"/>
      <c r="KJR91" s="118"/>
      <c r="KJS91" s="118"/>
      <c r="KJT91" s="118"/>
      <c r="KJU91" s="118"/>
      <c r="KJV91" s="118"/>
      <c r="KJW91" s="118"/>
      <c r="KJX91" s="118"/>
      <c r="KJY91" s="118"/>
      <c r="KJZ91" s="118"/>
      <c r="KKA91" s="118"/>
      <c r="KKB91" s="118"/>
      <c r="KKC91" s="118"/>
      <c r="KKD91" s="118"/>
      <c r="KKE91" s="118"/>
      <c r="KKF91" s="118"/>
      <c r="KKG91" s="118"/>
      <c r="KKH91" s="118"/>
      <c r="KKI91" s="118"/>
      <c r="KKJ91" s="118"/>
      <c r="KKK91" s="118"/>
      <c r="KKL91" s="118"/>
      <c r="KKM91" s="118"/>
      <c r="KKN91" s="118"/>
      <c r="KKO91" s="118"/>
      <c r="KKP91" s="118"/>
      <c r="KKQ91" s="118"/>
      <c r="KKR91" s="118"/>
      <c r="KKS91" s="118"/>
      <c r="KKT91" s="118"/>
      <c r="KKU91" s="118"/>
      <c r="KKV91" s="118"/>
      <c r="KKW91" s="118"/>
      <c r="KKX91" s="118"/>
      <c r="KKY91" s="118"/>
      <c r="KKZ91" s="118"/>
      <c r="KLA91" s="118"/>
      <c r="KLB91" s="118"/>
      <c r="KLC91" s="118"/>
      <c r="KLD91" s="118"/>
      <c r="KLE91" s="118"/>
      <c r="KLF91" s="118"/>
      <c r="KLG91" s="118"/>
      <c r="KLH91" s="118"/>
      <c r="KLI91" s="118"/>
      <c r="KLJ91" s="118"/>
      <c r="KLK91" s="118"/>
      <c r="KLL91" s="118"/>
      <c r="KLM91" s="118"/>
      <c r="KLN91" s="118"/>
      <c r="KLO91" s="118"/>
      <c r="KLP91" s="118"/>
      <c r="KLQ91" s="118"/>
      <c r="KLR91" s="118"/>
      <c r="KLS91" s="118"/>
      <c r="KLT91" s="118"/>
      <c r="KLU91" s="118"/>
      <c r="KLV91" s="118"/>
      <c r="KLW91" s="118"/>
      <c r="KLX91" s="118"/>
      <c r="KLY91" s="118"/>
      <c r="KLZ91" s="118"/>
      <c r="KMA91" s="118"/>
      <c r="KMB91" s="118"/>
      <c r="KMC91" s="118"/>
      <c r="KMD91" s="118"/>
      <c r="KME91" s="118"/>
      <c r="KMF91" s="118"/>
      <c r="KMG91" s="118"/>
      <c r="KMH91" s="118"/>
      <c r="KMI91" s="118"/>
      <c r="KMJ91" s="118"/>
      <c r="KMK91" s="118"/>
      <c r="KML91" s="118"/>
      <c r="KMM91" s="118"/>
      <c r="KMN91" s="118"/>
      <c r="KMO91" s="118"/>
      <c r="KMP91" s="118"/>
      <c r="KMQ91" s="118"/>
      <c r="KMR91" s="118"/>
      <c r="KMS91" s="118"/>
      <c r="KMT91" s="118"/>
      <c r="KMU91" s="118"/>
      <c r="KMV91" s="118"/>
      <c r="KMW91" s="118"/>
      <c r="KMX91" s="118"/>
      <c r="KMY91" s="118"/>
      <c r="KMZ91" s="118"/>
      <c r="KNA91" s="118"/>
      <c r="KNB91" s="118"/>
      <c r="KNC91" s="118"/>
      <c r="KND91" s="118"/>
      <c r="KNE91" s="118"/>
      <c r="KNF91" s="118"/>
      <c r="KNG91" s="118"/>
      <c r="KNH91" s="118"/>
      <c r="KNI91" s="118"/>
      <c r="KNJ91" s="118"/>
      <c r="KNK91" s="118"/>
      <c r="KNL91" s="118"/>
      <c r="KNM91" s="118"/>
      <c r="KNN91" s="118"/>
      <c r="KNO91" s="118"/>
      <c r="KNP91" s="118"/>
      <c r="KNQ91" s="118"/>
      <c r="KNR91" s="118"/>
      <c r="KNS91" s="118"/>
      <c r="KNT91" s="118"/>
      <c r="KNU91" s="118"/>
      <c r="KNV91" s="118"/>
      <c r="KNW91" s="118"/>
      <c r="KNX91" s="118"/>
      <c r="KNY91" s="118"/>
      <c r="KNZ91" s="118"/>
      <c r="KOA91" s="118"/>
      <c r="KOB91" s="118"/>
      <c r="KOC91" s="118"/>
      <c r="KOD91" s="118"/>
      <c r="KOE91" s="118"/>
      <c r="KOF91" s="118"/>
      <c r="KOG91" s="118"/>
      <c r="KOH91" s="118"/>
      <c r="KOI91" s="118"/>
      <c r="KOJ91" s="118"/>
      <c r="KOK91" s="118"/>
      <c r="KOL91" s="118"/>
      <c r="KOM91" s="118"/>
      <c r="KON91" s="118"/>
      <c r="KOO91" s="118"/>
      <c r="KOP91" s="118"/>
      <c r="KOQ91" s="118"/>
      <c r="KOR91" s="118"/>
      <c r="KOS91" s="118"/>
      <c r="KOT91" s="118"/>
      <c r="KOU91" s="118"/>
      <c r="KOV91" s="118"/>
      <c r="KOW91" s="118"/>
      <c r="KOX91" s="118"/>
      <c r="KOY91" s="118"/>
      <c r="KOZ91" s="118"/>
      <c r="KPA91" s="118"/>
      <c r="KPB91" s="118"/>
      <c r="KPC91" s="118"/>
      <c r="KPD91" s="118"/>
      <c r="KPE91" s="118"/>
      <c r="KPF91" s="118"/>
      <c r="KPG91" s="118"/>
      <c r="KPH91" s="118"/>
      <c r="KPI91" s="118"/>
      <c r="KPJ91" s="118"/>
      <c r="KPK91" s="118"/>
      <c r="KPL91" s="118"/>
      <c r="KPM91" s="118"/>
      <c r="KPN91" s="118"/>
      <c r="KPO91" s="118"/>
      <c r="KPP91" s="118"/>
      <c r="KPQ91" s="118"/>
      <c r="KPR91" s="118"/>
      <c r="KPS91" s="118"/>
      <c r="KPT91" s="118"/>
      <c r="KPU91" s="118"/>
      <c r="KPV91" s="118"/>
      <c r="KPW91" s="118"/>
      <c r="KPX91" s="118"/>
      <c r="KPY91" s="118"/>
      <c r="KPZ91" s="118"/>
      <c r="KQA91" s="118"/>
      <c r="KQB91" s="118"/>
      <c r="KQC91" s="118"/>
      <c r="KQD91" s="118"/>
      <c r="KQE91" s="118"/>
      <c r="KQF91" s="118"/>
      <c r="KQG91" s="118"/>
      <c r="KQH91" s="118"/>
      <c r="KQI91" s="118"/>
      <c r="KQJ91" s="118"/>
      <c r="KQK91" s="118"/>
      <c r="KQL91" s="118"/>
      <c r="KQM91" s="118"/>
      <c r="KQN91" s="118"/>
      <c r="KQO91" s="118"/>
      <c r="KQP91" s="118"/>
      <c r="KQQ91" s="118"/>
      <c r="KQR91" s="118"/>
      <c r="KQS91" s="118"/>
      <c r="KQT91" s="118"/>
      <c r="KQU91" s="118"/>
      <c r="KQV91" s="118"/>
      <c r="KQW91" s="118"/>
      <c r="KQX91" s="118"/>
      <c r="KQY91" s="118"/>
      <c r="KQZ91" s="118"/>
      <c r="KRA91" s="118"/>
      <c r="KRB91" s="118"/>
      <c r="KRC91" s="118"/>
      <c r="KRD91" s="118"/>
      <c r="KRE91" s="118"/>
      <c r="KRF91" s="118"/>
      <c r="KRG91" s="118"/>
      <c r="KRH91" s="118"/>
      <c r="KRI91" s="118"/>
      <c r="KRJ91" s="118"/>
      <c r="KRK91" s="118"/>
      <c r="KRL91" s="118"/>
      <c r="KRM91" s="118"/>
      <c r="KRN91" s="118"/>
      <c r="KRO91" s="118"/>
      <c r="KRP91" s="118"/>
      <c r="KRQ91" s="118"/>
      <c r="KRR91" s="118"/>
      <c r="KRS91" s="118"/>
      <c r="KRT91" s="118"/>
      <c r="KRU91" s="118"/>
      <c r="KRV91" s="118"/>
      <c r="KRW91" s="118"/>
      <c r="KRX91" s="118"/>
      <c r="KRY91" s="118"/>
      <c r="KRZ91" s="118"/>
      <c r="KSA91" s="118"/>
      <c r="KSB91" s="118"/>
      <c r="KSC91" s="118"/>
      <c r="KSD91" s="118"/>
      <c r="KSE91" s="118"/>
      <c r="KSF91" s="118"/>
      <c r="KSG91" s="118"/>
      <c r="KSH91" s="118"/>
      <c r="KSI91" s="118"/>
      <c r="KSJ91" s="118"/>
      <c r="KSK91" s="118"/>
      <c r="KSL91" s="118"/>
      <c r="KSM91" s="118"/>
      <c r="KSN91" s="118"/>
      <c r="KSO91" s="118"/>
      <c r="KSP91" s="118"/>
      <c r="KSQ91" s="118"/>
      <c r="KSR91" s="118"/>
      <c r="KSS91" s="118"/>
      <c r="KST91" s="118"/>
      <c r="KSU91" s="118"/>
      <c r="KSV91" s="118"/>
      <c r="KSW91" s="118"/>
      <c r="KSX91" s="118"/>
      <c r="KSY91" s="118"/>
      <c r="KSZ91" s="118"/>
      <c r="KTA91" s="118"/>
      <c r="KTB91" s="118"/>
      <c r="KTC91" s="118"/>
      <c r="KTD91" s="118"/>
      <c r="KTE91" s="118"/>
      <c r="KTF91" s="118"/>
      <c r="KTG91" s="118"/>
      <c r="KTH91" s="118"/>
      <c r="KTI91" s="118"/>
      <c r="KTJ91" s="118"/>
      <c r="KTK91" s="118"/>
      <c r="KTL91" s="118"/>
      <c r="KTM91" s="118"/>
      <c r="KTN91" s="118"/>
      <c r="KTO91" s="118"/>
      <c r="KTP91" s="118"/>
      <c r="KTQ91" s="118"/>
      <c r="KTR91" s="118"/>
      <c r="KTS91" s="118"/>
      <c r="KTT91" s="118"/>
      <c r="KTU91" s="118"/>
      <c r="KTV91" s="118"/>
      <c r="KTW91" s="118"/>
      <c r="KTX91" s="118"/>
      <c r="KTY91" s="118"/>
      <c r="KTZ91" s="118"/>
      <c r="KUA91" s="118"/>
      <c r="KUB91" s="118"/>
      <c r="KUC91" s="118"/>
      <c r="KUD91" s="118"/>
      <c r="KUE91" s="118"/>
      <c r="KUF91" s="118"/>
      <c r="KUG91" s="118"/>
      <c r="KUH91" s="118"/>
      <c r="KUI91" s="118"/>
      <c r="KUJ91" s="118"/>
      <c r="KUK91" s="118"/>
      <c r="KUL91" s="118"/>
      <c r="KUM91" s="118"/>
      <c r="KUN91" s="118"/>
      <c r="KUO91" s="118"/>
      <c r="KUP91" s="118"/>
      <c r="KUQ91" s="118"/>
      <c r="KUR91" s="118"/>
      <c r="KUS91" s="118"/>
      <c r="KUT91" s="118"/>
      <c r="KUU91" s="118"/>
      <c r="KUV91" s="118"/>
      <c r="KUW91" s="118"/>
      <c r="KUX91" s="118"/>
      <c r="KUY91" s="118"/>
      <c r="KUZ91" s="118"/>
      <c r="KVA91" s="118"/>
      <c r="KVB91" s="118"/>
      <c r="KVC91" s="118"/>
      <c r="KVD91" s="118"/>
      <c r="KVE91" s="118"/>
      <c r="KVF91" s="118"/>
      <c r="KVG91" s="118"/>
      <c r="KVH91" s="118"/>
      <c r="KVI91" s="118"/>
      <c r="KVJ91" s="118"/>
      <c r="KVK91" s="118"/>
      <c r="KVL91" s="118"/>
      <c r="KVM91" s="118"/>
      <c r="KVN91" s="118"/>
      <c r="KVO91" s="118"/>
      <c r="KVP91" s="118"/>
      <c r="KVQ91" s="118"/>
      <c r="KVR91" s="118"/>
      <c r="KVS91" s="118"/>
      <c r="KVT91" s="118"/>
      <c r="KVU91" s="118"/>
      <c r="KVV91" s="118"/>
      <c r="KVW91" s="118"/>
      <c r="KVX91" s="118"/>
      <c r="KVY91" s="118"/>
      <c r="KVZ91" s="118"/>
      <c r="KWA91" s="118"/>
      <c r="KWB91" s="118"/>
      <c r="KWC91" s="118"/>
      <c r="KWD91" s="118"/>
      <c r="KWE91" s="118"/>
      <c r="KWF91" s="118"/>
      <c r="KWG91" s="118"/>
      <c r="KWH91" s="118"/>
      <c r="KWI91" s="118"/>
      <c r="KWJ91" s="118"/>
      <c r="KWK91" s="118"/>
      <c r="KWL91" s="118"/>
      <c r="KWM91" s="118"/>
      <c r="KWN91" s="118"/>
      <c r="KWO91" s="118"/>
      <c r="KWP91" s="118"/>
      <c r="KWQ91" s="118"/>
      <c r="KWR91" s="118"/>
      <c r="KWS91" s="118"/>
      <c r="KWT91" s="118"/>
      <c r="KWU91" s="118"/>
      <c r="KWV91" s="118"/>
      <c r="KWW91" s="118"/>
      <c r="KWX91" s="118"/>
      <c r="KWY91" s="118"/>
      <c r="KWZ91" s="118"/>
      <c r="KXA91" s="118"/>
      <c r="KXB91" s="118"/>
      <c r="KXC91" s="118"/>
      <c r="KXD91" s="118"/>
      <c r="KXE91" s="118"/>
      <c r="KXF91" s="118"/>
      <c r="KXG91" s="118"/>
      <c r="KXH91" s="118"/>
      <c r="KXI91" s="118"/>
      <c r="KXJ91" s="118"/>
      <c r="KXK91" s="118"/>
      <c r="KXL91" s="118"/>
      <c r="KXM91" s="118"/>
      <c r="KXN91" s="118"/>
      <c r="KXO91" s="118"/>
      <c r="KXP91" s="118"/>
      <c r="KXQ91" s="118"/>
      <c r="KXR91" s="118"/>
      <c r="KXS91" s="118"/>
      <c r="KXT91" s="118"/>
      <c r="KXU91" s="118"/>
      <c r="KXV91" s="118"/>
      <c r="KXW91" s="118"/>
      <c r="KXX91" s="118"/>
      <c r="KXY91" s="118"/>
      <c r="KXZ91" s="118"/>
      <c r="KYA91" s="118"/>
      <c r="KYB91" s="118"/>
      <c r="KYC91" s="118"/>
      <c r="KYD91" s="118"/>
      <c r="KYE91" s="118"/>
      <c r="KYF91" s="118"/>
      <c r="KYG91" s="118"/>
      <c r="KYH91" s="118"/>
      <c r="KYI91" s="118"/>
      <c r="KYJ91" s="118"/>
      <c r="KYK91" s="118"/>
      <c r="KYL91" s="118"/>
      <c r="KYM91" s="118"/>
      <c r="KYN91" s="118"/>
      <c r="KYO91" s="118"/>
      <c r="KYP91" s="118"/>
      <c r="KYQ91" s="118"/>
      <c r="KYR91" s="118"/>
      <c r="KYS91" s="118"/>
      <c r="KYT91" s="118"/>
      <c r="KYU91" s="118"/>
      <c r="KYV91" s="118"/>
      <c r="KYW91" s="118"/>
      <c r="KYX91" s="118"/>
      <c r="KYY91" s="118"/>
      <c r="KYZ91" s="118"/>
      <c r="KZA91" s="118"/>
      <c r="KZB91" s="118"/>
      <c r="KZC91" s="118"/>
      <c r="KZD91" s="118"/>
      <c r="KZE91" s="118"/>
      <c r="KZF91" s="118"/>
      <c r="KZG91" s="118"/>
      <c r="KZH91" s="118"/>
      <c r="KZI91" s="118"/>
      <c r="KZJ91" s="118"/>
      <c r="KZK91" s="118"/>
      <c r="KZL91" s="118"/>
      <c r="KZM91" s="118"/>
      <c r="KZN91" s="118"/>
      <c r="KZO91" s="118"/>
      <c r="KZP91" s="118"/>
      <c r="KZQ91" s="118"/>
      <c r="KZR91" s="118"/>
      <c r="KZS91" s="118"/>
      <c r="KZT91" s="118"/>
      <c r="KZU91" s="118"/>
      <c r="KZV91" s="118"/>
      <c r="KZW91" s="118"/>
      <c r="KZX91" s="118"/>
      <c r="KZY91" s="118"/>
      <c r="KZZ91" s="118"/>
      <c r="LAA91" s="118"/>
      <c r="LAB91" s="118"/>
      <c r="LAC91" s="118"/>
      <c r="LAD91" s="118"/>
      <c r="LAE91" s="118"/>
      <c r="LAF91" s="118"/>
      <c r="LAG91" s="118"/>
      <c r="LAH91" s="118"/>
      <c r="LAI91" s="118"/>
      <c r="LAJ91" s="118"/>
      <c r="LAK91" s="118"/>
      <c r="LAL91" s="118"/>
      <c r="LAM91" s="118"/>
      <c r="LAN91" s="118"/>
      <c r="LAO91" s="118"/>
      <c r="LAP91" s="118"/>
      <c r="LAQ91" s="118"/>
      <c r="LAR91" s="118"/>
      <c r="LAS91" s="118"/>
      <c r="LAT91" s="118"/>
      <c r="LAU91" s="118"/>
      <c r="LAV91" s="118"/>
      <c r="LAW91" s="118"/>
      <c r="LAX91" s="118"/>
      <c r="LAY91" s="118"/>
      <c r="LAZ91" s="118"/>
      <c r="LBA91" s="118"/>
      <c r="LBB91" s="118"/>
      <c r="LBC91" s="118"/>
      <c r="LBD91" s="118"/>
      <c r="LBE91" s="118"/>
      <c r="LBF91" s="118"/>
      <c r="LBG91" s="118"/>
      <c r="LBH91" s="118"/>
      <c r="LBI91" s="118"/>
      <c r="LBJ91" s="118"/>
      <c r="LBK91" s="118"/>
      <c r="LBL91" s="118"/>
      <c r="LBM91" s="118"/>
      <c r="LBN91" s="118"/>
      <c r="LBO91" s="118"/>
      <c r="LBP91" s="118"/>
      <c r="LBQ91" s="118"/>
      <c r="LBR91" s="118"/>
      <c r="LBS91" s="118"/>
      <c r="LBT91" s="118"/>
      <c r="LBU91" s="118"/>
      <c r="LBV91" s="118"/>
      <c r="LBW91" s="118"/>
      <c r="LBX91" s="118"/>
      <c r="LBY91" s="118"/>
      <c r="LBZ91" s="118"/>
      <c r="LCA91" s="118"/>
      <c r="LCB91" s="118"/>
      <c r="LCC91" s="118"/>
      <c r="LCD91" s="118"/>
      <c r="LCE91" s="118"/>
      <c r="LCF91" s="118"/>
      <c r="LCG91" s="118"/>
      <c r="LCH91" s="118"/>
      <c r="LCI91" s="118"/>
      <c r="LCJ91" s="118"/>
      <c r="LCK91" s="118"/>
      <c r="LCL91" s="118"/>
      <c r="LCM91" s="118"/>
      <c r="LCN91" s="118"/>
      <c r="LCO91" s="118"/>
      <c r="LCP91" s="118"/>
      <c r="LCQ91" s="118"/>
      <c r="LCR91" s="118"/>
      <c r="LCS91" s="118"/>
      <c r="LCT91" s="118"/>
      <c r="LCU91" s="118"/>
      <c r="LCV91" s="118"/>
      <c r="LCW91" s="118"/>
      <c r="LCX91" s="118"/>
      <c r="LCY91" s="118"/>
      <c r="LCZ91" s="118"/>
      <c r="LDA91" s="118"/>
      <c r="LDB91" s="118"/>
      <c r="LDC91" s="118"/>
      <c r="LDD91" s="118"/>
      <c r="LDE91" s="118"/>
      <c r="LDF91" s="118"/>
      <c r="LDG91" s="118"/>
      <c r="LDH91" s="118"/>
      <c r="LDI91" s="118"/>
      <c r="LDJ91" s="118"/>
      <c r="LDK91" s="118"/>
      <c r="LDL91" s="118"/>
      <c r="LDM91" s="118"/>
      <c r="LDN91" s="118"/>
      <c r="LDO91" s="118"/>
      <c r="LDP91" s="118"/>
      <c r="LDQ91" s="118"/>
      <c r="LDR91" s="118"/>
      <c r="LDS91" s="118"/>
      <c r="LDT91" s="118"/>
      <c r="LDU91" s="118"/>
      <c r="LDV91" s="118"/>
      <c r="LDW91" s="118"/>
      <c r="LDX91" s="118"/>
      <c r="LDY91" s="118"/>
      <c r="LDZ91" s="118"/>
      <c r="LEA91" s="118"/>
      <c r="LEB91" s="118"/>
      <c r="LEC91" s="118"/>
      <c r="LED91" s="118"/>
      <c r="LEE91" s="118"/>
      <c r="LEF91" s="118"/>
      <c r="LEG91" s="118"/>
      <c r="LEH91" s="118"/>
      <c r="LEI91" s="118"/>
      <c r="LEJ91" s="118"/>
      <c r="LEK91" s="118"/>
      <c r="LEL91" s="118"/>
      <c r="LEM91" s="118"/>
      <c r="LEN91" s="118"/>
      <c r="LEO91" s="118"/>
      <c r="LEP91" s="118"/>
      <c r="LEQ91" s="118"/>
      <c r="LER91" s="118"/>
      <c r="LES91" s="118"/>
      <c r="LET91" s="118"/>
      <c r="LEU91" s="118"/>
      <c r="LEV91" s="118"/>
      <c r="LEW91" s="118"/>
      <c r="LEX91" s="118"/>
      <c r="LEY91" s="118"/>
      <c r="LEZ91" s="118"/>
      <c r="LFA91" s="118"/>
      <c r="LFB91" s="118"/>
      <c r="LFC91" s="118"/>
      <c r="LFD91" s="118"/>
      <c r="LFE91" s="118"/>
      <c r="LFF91" s="118"/>
      <c r="LFG91" s="118"/>
      <c r="LFH91" s="118"/>
      <c r="LFI91" s="118"/>
      <c r="LFJ91" s="118"/>
      <c r="LFK91" s="118"/>
      <c r="LFL91" s="118"/>
      <c r="LFM91" s="118"/>
      <c r="LFN91" s="118"/>
      <c r="LFO91" s="118"/>
      <c r="LFP91" s="118"/>
      <c r="LFQ91" s="118"/>
      <c r="LFR91" s="118"/>
      <c r="LFS91" s="118"/>
      <c r="LFT91" s="118"/>
      <c r="LFU91" s="118"/>
      <c r="LFV91" s="118"/>
      <c r="LFW91" s="118"/>
      <c r="LFX91" s="118"/>
      <c r="LFY91" s="118"/>
      <c r="LFZ91" s="118"/>
      <c r="LGA91" s="118"/>
      <c r="LGB91" s="118"/>
      <c r="LGC91" s="118"/>
      <c r="LGD91" s="118"/>
      <c r="LGE91" s="118"/>
      <c r="LGF91" s="118"/>
      <c r="LGG91" s="118"/>
      <c r="LGH91" s="118"/>
      <c r="LGI91" s="118"/>
      <c r="LGJ91" s="118"/>
      <c r="LGK91" s="118"/>
      <c r="LGL91" s="118"/>
      <c r="LGM91" s="118"/>
      <c r="LGN91" s="118"/>
      <c r="LGO91" s="118"/>
      <c r="LGP91" s="118"/>
      <c r="LGQ91" s="118"/>
      <c r="LGR91" s="118"/>
      <c r="LGS91" s="118"/>
      <c r="LGT91" s="118"/>
      <c r="LGU91" s="118"/>
      <c r="LGV91" s="118"/>
      <c r="LGW91" s="118"/>
      <c r="LGX91" s="118"/>
      <c r="LGY91" s="118"/>
      <c r="LGZ91" s="118"/>
      <c r="LHA91" s="118"/>
      <c r="LHB91" s="118"/>
      <c r="LHC91" s="118"/>
      <c r="LHD91" s="118"/>
      <c r="LHE91" s="118"/>
      <c r="LHF91" s="118"/>
      <c r="LHG91" s="118"/>
      <c r="LHH91" s="118"/>
      <c r="LHI91" s="118"/>
      <c r="LHJ91" s="118"/>
      <c r="LHK91" s="118"/>
      <c r="LHL91" s="118"/>
      <c r="LHM91" s="118"/>
      <c r="LHN91" s="118"/>
      <c r="LHO91" s="118"/>
      <c r="LHP91" s="118"/>
      <c r="LHQ91" s="118"/>
      <c r="LHR91" s="118"/>
      <c r="LHS91" s="118"/>
      <c r="LHT91" s="118"/>
      <c r="LHU91" s="118"/>
      <c r="LHV91" s="118"/>
      <c r="LHW91" s="118"/>
      <c r="LHX91" s="118"/>
      <c r="LHY91" s="118"/>
      <c r="LHZ91" s="118"/>
      <c r="LIA91" s="118"/>
      <c r="LIB91" s="118"/>
      <c r="LIC91" s="118"/>
      <c r="LID91" s="118"/>
      <c r="LIE91" s="118"/>
      <c r="LIF91" s="118"/>
      <c r="LIG91" s="118"/>
      <c r="LIH91" s="118"/>
      <c r="LII91" s="118"/>
      <c r="LIJ91" s="118"/>
      <c r="LIK91" s="118"/>
      <c r="LIL91" s="118"/>
      <c r="LIM91" s="118"/>
      <c r="LIN91" s="118"/>
      <c r="LIO91" s="118"/>
      <c r="LIP91" s="118"/>
      <c r="LIQ91" s="118"/>
      <c r="LIR91" s="118"/>
      <c r="LIS91" s="118"/>
      <c r="LIT91" s="118"/>
      <c r="LIU91" s="118"/>
      <c r="LIV91" s="118"/>
      <c r="LIW91" s="118"/>
      <c r="LIX91" s="118"/>
      <c r="LIY91" s="118"/>
      <c r="LIZ91" s="118"/>
      <c r="LJA91" s="118"/>
      <c r="LJB91" s="118"/>
      <c r="LJC91" s="118"/>
      <c r="LJD91" s="118"/>
      <c r="LJE91" s="118"/>
      <c r="LJF91" s="118"/>
      <c r="LJG91" s="118"/>
      <c r="LJH91" s="118"/>
      <c r="LJI91" s="118"/>
      <c r="LJJ91" s="118"/>
      <c r="LJK91" s="118"/>
      <c r="LJL91" s="118"/>
      <c r="LJM91" s="118"/>
      <c r="LJN91" s="118"/>
      <c r="LJO91" s="118"/>
      <c r="LJP91" s="118"/>
      <c r="LJQ91" s="118"/>
      <c r="LJR91" s="118"/>
      <c r="LJS91" s="118"/>
      <c r="LJT91" s="118"/>
      <c r="LJU91" s="118"/>
      <c r="LJV91" s="118"/>
      <c r="LJW91" s="118"/>
      <c r="LJX91" s="118"/>
      <c r="LJY91" s="118"/>
      <c r="LJZ91" s="118"/>
      <c r="LKA91" s="118"/>
      <c r="LKB91" s="118"/>
      <c r="LKC91" s="118"/>
      <c r="LKD91" s="118"/>
      <c r="LKE91" s="118"/>
      <c r="LKF91" s="118"/>
      <c r="LKG91" s="118"/>
      <c r="LKH91" s="118"/>
      <c r="LKI91" s="118"/>
      <c r="LKJ91" s="118"/>
      <c r="LKK91" s="118"/>
      <c r="LKL91" s="118"/>
      <c r="LKM91" s="118"/>
      <c r="LKN91" s="118"/>
      <c r="LKO91" s="118"/>
      <c r="LKP91" s="118"/>
      <c r="LKQ91" s="118"/>
      <c r="LKR91" s="118"/>
      <c r="LKS91" s="118"/>
      <c r="LKT91" s="118"/>
      <c r="LKU91" s="118"/>
      <c r="LKV91" s="118"/>
      <c r="LKW91" s="118"/>
      <c r="LKX91" s="118"/>
      <c r="LKY91" s="118"/>
      <c r="LKZ91" s="118"/>
      <c r="LLA91" s="118"/>
      <c r="LLB91" s="118"/>
      <c r="LLC91" s="118"/>
      <c r="LLD91" s="118"/>
      <c r="LLE91" s="118"/>
      <c r="LLF91" s="118"/>
      <c r="LLG91" s="118"/>
      <c r="LLH91" s="118"/>
      <c r="LLI91" s="118"/>
      <c r="LLJ91" s="118"/>
      <c r="LLK91" s="118"/>
      <c r="LLL91" s="118"/>
      <c r="LLM91" s="118"/>
      <c r="LLN91" s="118"/>
      <c r="LLO91" s="118"/>
      <c r="LLP91" s="118"/>
      <c r="LLQ91" s="118"/>
      <c r="LLR91" s="118"/>
      <c r="LLS91" s="118"/>
      <c r="LLT91" s="118"/>
      <c r="LLU91" s="118"/>
      <c r="LLV91" s="118"/>
      <c r="LLW91" s="118"/>
      <c r="LLX91" s="118"/>
      <c r="LLY91" s="118"/>
      <c r="LLZ91" s="118"/>
      <c r="LMA91" s="118"/>
      <c r="LMB91" s="118"/>
      <c r="LMC91" s="118"/>
      <c r="LMD91" s="118"/>
      <c r="LME91" s="118"/>
      <c r="LMF91" s="118"/>
      <c r="LMG91" s="118"/>
      <c r="LMH91" s="118"/>
      <c r="LMI91" s="118"/>
      <c r="LMJ91" s="118"/>
      <c r="LMK91" s="118"/>
      <c r="LML91" s="118"/>
      <c r="LMM91" s="118"/>
      <c r="LMN91" s="118"/>
      <c r="LMO91" s="118"/>
      <c r="LMP91" s="118"/>
      <c r="LMQ91" s="118"/>
      <c r="LMR91" s="118"/>
      <c r="LMS91" s="118"/>
      <c r="LMT91" s="118"/>
      <c r="LMU91" s="118"/>
      <c r="LMV91" s="118"/>
      <c r="LMW91" s="118"/>
      <c r="LMX91" s="118"/>
      <c r="LMY91" s="118"/>
      <c r="LMZ91" s="118"/>
      <c r="LNA91" s="118"/>
      <c r="LNB91" s="118"/>
      <c r="LNC91" s="118"/>
      <c r="LND91" s="118"/>
      <c r="LNE91" s="118"/>
      <c r="LNF91" s="118"/>
      <c r="LNG91" s="118"/>
      <c r="LNH91" s="118"/>
      <c r="LNI91" s="118"/>
      <c r="LNJ91" s="118"/>
      <c r="LNK91" s="118"/>
      <c r="LNL91" s="118"/>
      <c r="LNM91" s="118"/>
      <c r="LNN91" s="118"/>
      <c r="LNO91" s="118"/>
      <c r="LNP91" s="118"/>
      <c r="LNQ91" s="118"/>
      <c r="LNR91" s="118"/>
      <c r="LNS91" s="118"/>
      <c r="LNT91" s="118"/>
      <c r="LNU91" s="118"/>
      <c r="LNV91" s="118"/>
      <c r="LNW91" s="118"/>
      <c r="LNX91" s="118"/>
      <c r="LNY91" s="118"/>
      <c r="LNZ91" s="118"/>
      <c r="LOA91" s="118"/>
      <c r="LOB91" s="118"/>
      <c r="LOC91" s="118"/>
      <c r="LOD91" s="118"/>
      <c r="LOE91" s="118"/>
      <c r="LOF91" s="118"/>
      <c r="LOG91" s="118"/>
      <c r="LOH91" s="118"/>
      <c r="LOI91" s="118"/>
      <c r="LOJ91" s="118"/>
      <c r="LOK91" s="118"/>
      <c r="LOL91" s="118"/>
      <c r="LOM91" s="118"/>
      <c r="LON91" s="118"/>
      <c r="LOO91" s="118"/>
      <c r="LOP91" s="118"/>
      <c r="LOQ91" s="118"/>
      <c r="LOR91" s="118"/>
      <c r="LOS91" s="118"/>
      <c r="LOT91" s="118"/>
      <c r="LOU91" s="118"/>
      <c r="LOV91" s="118"/>
      <c r="LOW91" s="118"/>
      <c r="LOX91" s="118"/>
      <c r="LOY91" s="118"/>
      <c r="LOZ91" s="118"/>
      <c r="LPA91" s="118"/>
      <c r="LPB91" s="118"/>
      <c r="LPC91" s="118"/>
      <c r="LPD91" s="118"/>
      <c r="LPE91" s="118"/>
      <c r="LPF91" s="118"/>
      <c r="LPG91" s="118"/>
      <c r="LPH91" s="118"/>
      <c r="LPI91" s="118"/>
      <c r="LPJ91" s="118"/>
      <c r="LPK91" s="118"/>
      <c r="LPL91" s="118"/>
      <c r="LPM91" s="118"/>
      <c r="LPN91" s="118"/>
      <c r="LPO91" s="118"/>
      <c r="LPP91" s="118"/>
      <c r="LPQ91" s="118"/>
      <c r="LPR91" s="118"/>
      <c r="LPS91" s="118"/>
      <c r="LPT91" s="118"/>
      <c r="LPU91" s="118"/>
      <c r="LPV91" s="118"/>
      <c r="LPW91" s="118"/>
      <c r="LPX91" s="118"/>
      <c r="LPY91" s="118"/>
      <c r="LPZ91" s="118"/>
      <c r="LQA91" s="118"/>
      <c r="LQB91" s="118"/>
      <c r="LQC91" s="118"/>
      <c r="LQD91" s="118"/>
      <c r="LQE91" s="118"/>
      <c r="LQF91" s="118"/>
      <c r="LQG91" s="118"/>
      <c r="LQH91" s="118"/>
      <c r="LQI91" s="118"/>
      <c r="LQJ91" s="118"/>
      <c r="LQK91" s="118"/>
      <c r="LQL91" s="118"/>
      <c r="LQM91" s="118"/>
      <c r="LQN91" s="118"/>
      <c r="LQO91" s="118"/>
      <c r="LQP91" s="118"/>
      <c r="LQQ91" s="118"/>
      <c r="LQR91" s="118"/>
      <c r="LQS91" s="118"/>
      <c r="LQT91" s="118"/>
      <c r="LQU91" s="118"/>
      <c r="LQV91" s="118"/>
      <c r="LQW91" s="118"/>
      <c r="LQX91" s="118"/>
      <c r="LQY91" s="118"/>
      <c r="LQZ91" s="118"/>
      <c r="LRA91" s="118"/>
      <c r="LRB91" s="118"/>
      <c r="LRC91" s="118"/>
      <c r="LRD91" s="118"/>
      <c r="LRE91" s="118"/>
      <c r="LRF91" s="118"/>
      <c r="LRG91" s="118"/>
      <c r="LRH91" s="118"/>
      <c r="LRI91" s="118"/>
      <c r="LRJ91" s="118"/>
      <c r="LRK91" s="118"/>
      <c r="LRL91" s="118"/>
      <c r="LRM91" s="118"/>
      <c r="LRN91" s="118"/>
      <c r="LRO91" s="118"/>
      <c r="LRP91" s="118"/>
      <c r="LRQ91" s="118"/>
      <c r="LRR91" s="118"/>
      <c r="LRS91" s="118"/>
      <c r="LRT91" s="118"/>
      <c r="LRU91" s="118"/>
      <c r="LRV91" s="118"/>
      <c r="LRW91" s="118"/>
      <c r="LRX91" s="118"/>
      <c r="LRY91" s="118"/>
      <c r="LRZ91" s="118"/>
      <c r="LSA91" s="118"/>
      <c r="LSB91" s="118"/>
      <c r="LSC91" s="118"/>
      <c r="LSD91" s="118"/>
      <c r="LSE91" s="118"/>
      <c r="LSF91" s="118"/>
      <c r="LSG91" s="118"/>
      <c r="LSH91" s="118"/>
      <c r="LSI91" s="118"/>
      <c r="LSJ91" s="118"/>
      <c r="LSK91" s="118"/>
      <c r="LSL91" s="118"/>
      <c r="LSM91" s="118"/>
      <c r="LSN91" s="118"/>
      <c r="LSO91" s="118"/>
      <c r="LSP91" s="118"/>
      <c r="LSQ91" s="118"/>
      <c r="LSR91" s="118"/>
      <c r="LSS91" s="118"/>
      <c r="LST91" s="118"/>
      <c r="LSU91" s="118"/>
      <c r="LSV91" s="118"/>
      <c r="LSW91" s="118"/>
      <c r="LSX91" s="118"/>
      <c r="LSY91" s="118"/>
      <c r="LSZ91" s="118"/>
      <c r="LTA91" s="118"/>
      <c r="LTB91" s="118"/>
      <c r="LTC91" s="118"/>
      <c r="LTD91" s="118"/>
      <c r="LTE91" s="118"/>
      <c r="LTF91" s="118"/>
      <c r="LTG91" s="118"/>
      <c r="LTH91" s="118"/>
      <c r="LTI91" s="118"/>
      <c r="LTJ91" s="118"/>
      <c r="LTK91" s="118"/>
      <c r="LTL91" s="118"/>
      <c r="LTM91" s="118"/>
      <c r="LTN91" s="118"/>
      <c r="LTO91" s="118"/>
      <c r="LTP91" s="118"/>
      <c r="LTQ91" s="118"/>
      <c r="LTR91" s="118"/>
      <c r="LTS91" s="118"/>
      <c r="LTT91" s="118"/>
      <c r="LTU91" s="118"/>
      <c r="LTV91" s="118"/>
      <c r="LTW91" s="118"/>
      <c r="LTX91" s="118"/>
      <c r="LTY91" s="118"/>
      <c r="LTZ91" s="118"/>
      <c r="LUA91" s="118"/>
      <c r="LUB91" s="118"/>
      <c r="LUC91" s="118"/>
      <c r="LUD91" s="118"/>
      <c r="LUE91" s="118"/>
      <c r="LUF91" s="118"/>
      <c r="LUG91" s="118"/>
      <c r="LUH91" s="118"/>
      <c r="LUI91" s="118"/>
      <c r="LUJ91" s="118"/>
      <c r="LUK91" s="118"/>
      <c r="LUL91" s="118"/>
      <c r="LUM91" s="118"/>
      <c r="LUN91" s="118"/>
      <c r="LUO91" s="118"/>
      <c r="LUP91" s="118"/>
      <c r="LUQ91" s="118"/>
      <c r="LUR91" s="118"/>
      <c r="LUS91" s="118"/>
      <c r="LUT91" s="118"/>
      <c r="LUU91" s="118"/>
      <c r="LUV91" s="118"/>
      <c r="LUW91" s="118"/>
      <c r="LUX91" s="118"/>
      <c r="LUY91" s="118"/>
      <c r="LUZ91" s="118"/>
      <c r="LVA91" s="118"/>
      <c r="LVB91" s="118"/>
      <c r="LVC91" s="118"/>
      <c r="LVD91" s="118"/>
      <c r="LVE91" s="118"/>
      <c r="LVF91" s="118"/>
      <c r="LVG91" s="118"/>
      <c r="LVH91" s="118"/>
      <c r="LVI91" s="118"/>
      <c r="LVJ91" s="118"/>
      <c r="LVK91" s="118"/>
      <c r="LVL91" s="118"/>
      <c r="LVM91" s="118"/>
      <c r="LVN91" s="118"/>
      <c r="LVO91" s="118"/>
      <c r="LVP91" s="118"/>
      <c r="LVQ91" s="118"/>
      <c r="LVR91" s="118"/>
      <c r="LVS91" s="118"/>
      <c r="LVT91" s="118"/>
      <c r="LVU91" s="118"/>
      <c r="LVV91" s="118"/>
      <c r="LVW91" s="118"/>
      <c r="LVX91" s="118"/>
      <c r="LVY91" s="118"/>
      <c r="LVZ91" s="118"/>
      <c r="LWA91" s="118"/>
      <c r="LWB91" s="118"/>
      <c r="LWC91" s="118"/>
      <c r="LWD91" s="118"/>
      <c r="LWE91" s="118"/>
      <c r="LWF91" s="118"/>
      <c r="LWG91" s="118"/>
      <c r="LWH91" s="118"/>
      <c r="LWI91" s="118"/>
      <c r="LWJ91" s="118"/>
      <c r="LWK91" s="118"/>
      <c r="LWL91" s="118"/>
      <c r="LWM91" s="118"/>
      <c r="LWN91" s="118"/>
      <c r="LWO91" s="118"/>
      <c r="LWP91" s="118"/>
      <c r="LWQ91" s="118"/>
      <c r="LWR91" s="118"/>
      <c r="LWS91" s="118"/>
      <c r="LWT91" s="118"/>
      <c r="LWU91" s="118"/>
      <c r="LWV91" s="118"/>
      <c r="LWW91" s="118"/>
      <c r="LWX91" s="118"/>
      <c r="LWY91" s="118"/>
      <c r="LWZ91" s="118"/>
      <c r="LXA91" s="118"/>
      <c r="LXB91" s="118"/>
      <c r="LXC91" s="118"/>
      <c r="LXD91" s="118"/>
      <c r="LXE91" s="118"/>
      <c r="LXF91" s="118"/>
      <c r="LXG91" s="118"/>
      <c r="LXH91" s="118"/>
      <c r="LXI91" s="118"/>
      <c r="LXJ91" s="118"/>
      <c r="LXK91" s="118"/>
      <c r="LXL91" s="118"/>
      <c r="LXM91" s="118"/>
      <c r="LXN91" s="118"/>
      <c r="LXO91" s="118"/>
      <c r="LXP91" s="118"/>
      <c r="LXQ91" s="118"/>
      <c r="LXR91" s="118"/>
      <c r="LXS91" s="118"/>
      <c r="LXT91" s="118"/>
      <c r="LXU91" s="118"/>
      <c r="LXV91" s="118"/>
      <c r="LXW91" s="118"/>
      <c r="LXX91" s="118"/>
      <c r="LXY91" s="118"/>
      <c r="LXZ91" s="118"/>
      <c r="LYA91" s="118"/>
      <c r="LYB91" s="118"/>
      <c r="LYC91" s="118"/>
      <c r="LYD91" s="118"/>
      <c r="LYE91" s="118"/>
      <c r="LYF91" s="118"/>
      <c r="LYG91" s="118"/>
      <c r="LYH91" s="118"/>
      <c r="LYI91" s="118"/>
      <c r="LYJ91" s="118"/>
      <c r="LYK91" s="118"/>
      <c r="LYL91" s="118"/>
      <c r="LYM91" s="118"/>
      <c r="LYN91" s="118"/>
      <c r="LYO91" s="118"/>
      <c r="LYP91" s="118"/>
      <c r="LYQ91" s="118"/>
      <c r="LYR91" s="118"/>
      <c r="LYS91" s="118"/>
      <c r="LYT91" s="118"/>
      <c r="LYU91" s="118"/>
      <c r="LYV91" s="118"/>
      <c r="LYW91" s="118"/>
      <c r="LYX91" s="118"/>
      <c r="LYY91" s="118"/>
      <c r="LYZ91" s="118"/>
      <c r="LZA91" s="118"/>
      <c r="LZB91" s="118"/>
      <c r="LZC91" s="118"/>
      <c r="LZD91" s="118"/>
      <c r="LZE91" s="118"/>
      <c r="LZF91" s="118"/>
      <c r="LZG91" s="118"/>
      <c r="LZH91" s="118"/>
      <c r="LZI91" s="118"/>
      <c r="LZJ91" s="118"/>
      <c r="LZK91" s="118"/>
      <c r="LZL91" s="118"/>
      <c r="LZM91" s="118"/>
      <c r="LZN91" s="118"/>
      <c r="LZO91" s="118"/>
      <c r="LZP91" s="118"/>
      <c r="LZQ91" s="118"/>
      <c r="LZR91" s="118"/>
      <c r="LZS91" s="118"/>
      <c r="LZT91" s="118"/>
      <c r="LZU91" s="118"/>
      <c r="LZV91" s="118"/>
      <c r="LZW91" s="118"/>
      <c r="LZX91" s="118"/>
      <c r="LZY91" s="118"/>
      <c r="LZZ91" s="118"/>
      <c r="MAA91" s="118"/>
      <c r="MAB91" s="118"/>
      <c r="MAC91" s="118"/>
      <c r="MAD91" s="118"/>
      <c r="MAE91" s="118"/>
      <c r="MAF91" s="118"/>
      <c r="MAG91" s="118"/>
      <c r="MAH91" s="118"/>
      <c r="MAI91" s="118"/>
      <c r="MAJ91" s="118"/>
      <c r="MAK91" s="118"/>
      <c r="MAL91" s="118"/>
      <c r="MAM91" s="118"/>
      <c r="MAN91" s="118"/>
      <c r="MAO91" s="118"/>
      <c r="MAP91" s="118"/>
      <c r="MAQ91" s="118"/>
      <c r="MAR91" s="118"/>
      <c r="MAS91" s="118"/>
      <c r="MAT91" s="118"/>
      <c r="MAU91" s="118"/>
      <c r="MAV91" s="118"/>
      <c r="MAW91" s="118"/>
      <c r="MAX91" s="118"/>
      <c r="MAY91" s="118"/>
      <c r="MAZ91" s="118"/>
      <c r="MBA91" s="118"/>
      <c r="MBB91" s="118"/>
      <c r="MBC91" s="118"/>
      <c r="MBD91" s="118"/>
      <c r="MBE91" s="118"/>
      <c r="MBF91" s="118"/>
      <c r="MBG91" s="118"/>
      <c r="MBH91" s="118"/>
      <c r="MBI91" s="118"/>
      <c r="MBJ91" s="118"/>
      <c r="MBK91" s="118"/>
      <c r="MBL91" s="118"/>
      <c r="MBM91" s="118"/>
      <c r="MBN91" s="118"/>
      <c r="MBO91" s="118"/>
      <c r="MBP91" s="118"/>
      <c r="MBQ91" s="118"/>
      <c r="MBR91" s="118"/>
      <c r="MBS91" s="118"/>
      <c r="MBT91" s="118"/>
      <c r="MBU91" s="118"/>
      <c r="MBV91" s="118"/>
      <c r="MBW91" s="118"/>
      <c r="MBX91" s="118"/>
      <c r="MBY91" s="118"/>
      <c r="MBZ91" s="118"/>
      <c r="MCA91" s="118"/>
      <c r="MCB91" s="118"/>
      <c r="MCC91" s="118"/>
      <c r="MCD91" s="118"/>
      <c r="MCE91" s="118"/>
      <c r="MCF91" s="118"/>
      <c r="MCG91" s="118"/>
      <c r="MCH91" s="118"/>
      <c r="MCI91" s="118"/>
      <c r="MCJ91" s="118"/>
      <c r="MCK91" s="118"/>
      <c r="MCL91" s="118"/>
      <c r="MCM91" s="118"/>
      <c r="MCN91" s="118"/>
      <c r="MCO91" s="118"/>
      <c r="MCP91" s="118"/>
      <c r="MCQ91" s="118"/>
      <c r="MCR91" s="118"/>
      <c r="MCS91" s="118"/>
      <c r="MCT91" s="118"/>
      <c r="MCU91" s="118"/>
      <c r="MCV91" s="118"/>
      <c r="MCW91" s="118"/>
      <c r="MCX91" s="118"/>
      <c r="MCY91" s="118"/>
      <c r="MCZ91" s="118"/>
      <c r="MDA91" s="118"/>
      <c r="MDB91" s="118"/>
      <c r="MDC91" s="118"/>
      <c r="MDD91" s="118"/>
      <c r="MDE91" s="118"/>
      <c r="MDF91" s="118"/>
      <c r="MDG91" s="118"/>
      <c r="MDH91" s="118"/>
      <c r="MDI91" s="118"/>
      <c r="MDJ91" s="118"/>
      <c r="MDK91" s="118"/>
      <c r="MDL91" s="118"/>
      <c r="MDM91" s="118"/>
      <c r="MDN91" s="118"/>
      <c r="MDO91" s="118"/>
      <c r="MDP91" s="118"/>
      <c r="MDQ91" s="118"/>
      <c r="MDR91" s="118"/>
      <c r="MDS91" s="118"/>
      <c r="MDT91" s="118"/>
      <c r="MDU91" s="118"/>
      <c r="MDV91" s="118"/>
      <c r="MDW91" s="118"/>
      <c r="MDX91" s="118"/>
      <c r="MDY91" s="118"/>
      <c r="MDZ91" s="118"/>
      <c r="MEA91" s="118"/>
      <c r="MEB91" s="118"/>
      <c r="MEC91" s="118"/>
      <c r="MED91" s="118"/>
      <c r="MEE91" s="118"/>
      <c r="MEF91" s="118"/>
      <c r="MEG91" s="118"/>
      <c r="MEH91" s="118"/>
      <c r="MEI91" s="118"/>
      <c r="MEJ91" s="118"/>
      <c r="MEK91" s="118"/>
      <c r="MEL91" s="118"/>
      <c r="MEM91" s="118"/>
      <c r="MEN91" s="118"/>
      <c r="MEO91" s="118"/>
      <c r="MEP91" s="118"/>
      <c r="MEQ91" s="118"/>
      <c r="MER91" s="118"/>
      <c r="MES91" s="118"/>
      <c r="MET91" s="118"/>
      <c r="MEU91" s="118"/>
      <c r="MEV91" s="118"/>
      <c r="MEW91" s="118"/>
      <c r="MEX91" s="118"/>
      <c r="MEY91" s="118"/>
      <c r="MEZ91" s="118"/>
      <c r="MFA91" s="118"/>
      <c r="MFB91" s="118"/>
      <c r="MFC91" s="118"/>
      <c r="MFD91" s="118"/>
      <c r="MFE91" s="118"/>
      <c r="MFF91" s="118"/>
      <c r="MFG91" s="118"/>
      <c r="MFH91" s="118"/>
      <c r="MFI91" s="118"/>
      <c r="MFJ91" s="118"/>
      <c r="MFK91" s="118"/>
      <c r="MFL91" s="118"/>
      <c r="MFM91" s="118"/>
      <c r="MFN91" s="118"/>
      <c r="MFO91" s="118"/>
      <c r="MFP91" s="118"/>
      <c r="MFQ91" s="118"/>
      <c r="MFR91" s="118"/>
      <c r="MFS91" s="118"/>
      <c r="MFT91" s="118"/>
      <c r="MFU91" s="118"/>
      <c r="MFV91" s="118"/>
      <c r="MFW91" s="118"/>
      <c r="MFX91" s="118"/>
      <c r="MFY91" s="118"/>
      <c r="MFZ91" s="118"/>
      <c r="MGA91" s="118"/>
      <c r="MGB91" s="118"/>
      <c r="MGC91" s="118"/>
      <c r="MGD91" s="118"/>
      <c r="MGE91" s="118"/>
      <c r="MGF91" s="118"/>
      <c r="MGG91" s="118"/>
      <c r="MGH91" s="118"/>
      <c r="MGI91" s="118"/>
      <c r="MGJ91" s="118"/>
      <c r="MGK91" s="118"/>
      <c r="MGL91" s="118"/>
      <c r="MGM91" s="118"/>
      <c r="MGN91" s="118"/>
      <c r="MGO91" s="118"/>
      <c r="MGP91" s="118"/>
      <c r="MGQ91" s="118"/>
      <c r="MGR91" s="118"/>
      <c r="MGS91" s="118"/>
      <c r="MGT91" s="118"/>
      <c r="MGU91" s="118"/>
      <c r="MGV91" s="118"/>
      <c r="MGW91" s="118"/>
      <c r="MGX91" s="118"/>
      <c r="MGY91" s="118"/>
      <c r="MGZ91" s="118"/>
      <c r="MHA91" s="118"/>
      <c r="MHB91" s="118"/>
      <c r="MHC91" s="118"/>
      <c r="MHD91" s="118"/>
      <c r="MHE91" s="118"/>
      <c r="MHF91" s="118"/>
      <c r="MHG91" s="118"/>
      <c r="MHH91" s="118"/>
      <c r="MHI91" s="118"/>
      <c r="MHJ91" s="118"/>
      <c r="MHK91" s="118"/>
      <c r="MHL91" s="118"/>
      <c r="MHM91" s="118"/>
      <c r="MHN91" s="118"/>
      <c r="MHO91" s="118"/>
      <c r="MHP91" s="118"/>
      <c r="MHQ91" s="118"/>
      <c r="MHR91" s="118"/>
      <c r="MHS91" s="118"/>
      <c r="MHT91" s="118"/>
      <c r="MHU91" s="118"/>
      <c r="MHV91" s="118"/>
      <c r="MHW91" s="118"/>
      <c r="MHX91" s="118"/>
      <c r="MHY91" s="118"/>
      <c r="MHZ91" s="118"/>
      <c r="MIA91" s="118"/>
      <c r="MIB91" s="118"/>
      <c r="MIC91" s="118"/>
      <c r="MID91" s="118"/>
      <c r="MIE91" s="118"/>
      <c r="MIF91" s="118"/>
      <c r="MIG91" s="118"/>
      <c r="MIH91" s="118"/>
      <c r="MII91" s="118"/>
      <c r="MIJ91" s="118"/>
      <c r="MIK91" s="118"/>
      <c r="MIL91" s="118"/>
      <c r="MIM91" s="118"/>
      <c r="MIN91" s="118"/>
      <c r="MIO91" s="118"/>
      <c r="MIP91" s="118"/>
      <c r="MIQ91" s="118"/>
      <c r="MIR91" s="118"/>
      <c r="MIS91" s="118"/>
      <c r="MIT91" s="118"/>
      <c r="MIU91" s="118"/>
      <c r="MIV91" s="118"/>
      <c r="MIW91" s="118"/>
      <c r="MIX91" s="118"/>
      <c r="MIY91" s="118"/>
      <c r="MIZ91" s="118"/>
      <c r="MJA91" s="118"/>
      <c r="MJB91" s="118"/>
      <c r="MJC91" s="118"/>
      <c r="MJD91" s="118"/>
      <c r="MJE91" s="118"/>
      <c r="MJF91" s="118"/>
      <c r="MJG91" s="118"/>
      <c r="MJH91" s="118"/>
      <c r="MJI91" s="118"/>
      <c r="MJJ91" s="118"/>
      <c r="MJK91" s="118"/>
      <c r="MJL91" s="118"/>
      <c r="MJM91" s="118"/>
      <c r="MJN91" s="118"/>
      <c r="MJO91" s="118"/>
      <c r="MJP91" s="118"/>
      <c r="MJQ91" s="118"/>
      <c r="MJR91" s="118"/>
      <c r="MJS91" s="118"/>
      <c r="MJT91" s="118"/>
      <c r="MJU91" s="118"/>
      <c r="MJV91" s="118"/>
      <c r="MJW91" s="118"/>
      <c r="MJX91" s="118"/>
      <c r="MJY91" s="118"/>
      <c r="MJZ91" s="118"/>
      <c r="MKA91" s="118"/>
      <c r="MKB91" s="118"/>
      <c r="MKC91" s="118"/>
      <c r="MKD91" s="118"/>
      <c r="MKE91" s="118"/>
      <c r="MKF91" s="118"/>
      <c r="MKG91" s="118"/>
      <c r="MKH91" s="118"/>
      <c r="MKI91" s="118"/>
      <c r="MKJ91" s="118"/>
      <c r="MKK91" s="118"/>
      <c r="MKL91" s="118"/>
      <c r="MKM91" s="118"/>
      <c r="MKN91" s="118"/>
      <c r="MKO91" s="118"/>
      <c r="MKP91" s="118"/>
      <c r="MKQ91" s="118"/>
      <c r="MKR91" s="118"/>
      <c r="MKS91" s="118"/>
      <c r="MKT91" s="118"/>
      <c r="MKU91" s="118"/>
      <c r="MKV91" s="118"/>
      <c r="MKW91" s="118"/>
      <c r="MKX91" s="118"/>
      <c r="MKY91" s="118"/>
      <c r="MKZ91" s="118"/>
      <c r="MLA91" s="118"/>
      <c r="MLB91" s="118"/>
      <c r="MLC91" s="118"/>
      <c r="MLD91" s="118"/>
      <c r="MLE91" s="118"/>
      <c r="MLF91" s="118"/>
      <c r="MLG91" s="118"/>
      <c r="MLH91" s="118"/>
      <c r="MLI91" s="118"/>
      <c r="MLJ91" s="118"/>
      <c r="MLK91" s="118"/>
      <c r="MLL91" s="118"/>
      <c r="MLM91" s="118"/>
      <c r="MLN91" s="118"/>
      <c r="MLO91" s="118"/>
      <c r="MLP91" s="118"/>
      <c r="MLQ91" s="118"/>
      <c r="MLR91" s="118"/>
      <c r="MLS91" s="118"/>
      <c r="MLT91" s="118"/>
      <c r="MLU91" s="118"/>
      <c r="MLV91" s="118"/>
      <c r="MLW91" s="118"/>
      <c r="MLX91" s="118"/>
      <c r="MLY91" s="118"/>
      <c r="MLZ91" s="118"/>
      <c r="MMA91" s="118"/>
      <c r="MMB91" s="118"/>
      <c r="MMC91" s="118"/>
      <c r="MMD91" s="118"/>
      <c r="MME91" s="118"/>
      <c r="MMF91" s="118"/>
      <c r="MMG91" s="118"/>
      <c r="MMH91" s="118"/>
      <c r="MMI91" s="118"/>
      <c r="MMJ91" s="118"/>
      <c r="MMK91" s="118"/>
      <c r="MML91" s="118"/>
      <c r="MMM91" s="118"/>
      <c r="MMN91" s="118"/>
      <c r="MMO91" s="118"/>
      <c r="MMP91" s="118"/>
      <c r="MMQ91" s="118"/>
      <c r="MMR91" s="118"/>
      <c r="MMS91" s="118"/>
      <c r="MMT91" s="118"/>
      <c r="MMU91" s="118"/>
      <c r="MMV91" s="118"/>
      <c r="MMW91" s="118"/>
      <c r="MMX91" s="118"/>
      <c r="MMY91" s="118"/>
      <c r="MMZ91" s="118"/>
      <c r="MNA91" s="118"/>
      <c r="MNB91" s="118"/>
      <c r="MNC91" s="118"/>
      <c r="MND91" s="118"/>
      <c r="MNE91" s="118"/>
      <c r="MNF91" s="118"/>
      <c r="MNG91" s="118"/>
      <c r="MNH91" s="118"/>
      <c r="MNI91" s="118"/>
      <c r="MNJ91" s="118"/>
      <c r="MNK91" s="118"/>
      <c r="MNL91" s="118"/>
      <c r="MNM91" s="118"/>
      <c r="MNN91" s="118"/>
      <c r="MNO91" s="118"/>
      <c r="MNP91" s="118"/>
      <c r="MNQ91" s="118"/>
      <c r="MNR91" s="118"/>
      <c r="MNS91" s="118"/>
      <c r="MNT91" s="118"/>
      <c r="MNU91" s="118"/>
      <c r="MNV91" s="118"/>
      <c r="MNW91" s="118"/>
      <c r="MNX91" s="118"/>
      <c r="MNY91" s="118"/>
      <c r="MNZ91" s="118"/>
      <c r="MOA91" s="118"/>
      <c r="MOB91" s="118"/>
      <c r="MOC91" s="118"/>
      <c r="MOD91" s="118"/>
      <c r="MOE91" s="118"/>
      <c r="MOF91" s="118"/>
      <c r="MOG91" s="118"/>
      <c r="MOH91" s="118"/>
      <c r="MOI91" s="118"/>
      <c r="MOJ91" s="118"/>
      <c r="MOK91" s="118"/>
      <c r="MOL91" s="118"/>
      <c r="MOM91" s="118"/>
      <c r="MON91" s="118"/>
      <c r="MOO91" s="118"/>
      <c r="MOP91" s="118"/>
      <c r="MOQ91" s="118"/>
      <c r="MOR91" s="118"/>
      <c r="MOS91" s="118"/>
      <c r="MOT91" s="118"/>
      <c r="MOU91" s="118"/>
      <c r="MOV91" s="118"/>
      <c r="MOW91" s="118"/>
      <c r="MOX91" s="118"/>
      <c r="MOY91" s="118"/>
      <c r="MOZ91" s="118"/>
      <c r="MPA91" s="118"/>
      <c r="MPB91" s="118"/>
      <c r="MPC91" s="118"/>
      <c r="MPD91" s="118"/>
      <c r="MPE91" s="118"/>
      <c r="MPF91" s="118"/>
      <c r="MPG91" s="118"/>
      <c r="MPH91" s="118"/>
      <c r="MPI91" s="118"/>
      <c r="MPJ91" s="118"/>
      <c r="MPK91" s="118"/>
      <c r="MPL91" s="118"/>
      <c r="MPM91" s="118"/>
      <c r="MPN91" s="118"/>
      <c r="MPO91" s="118"/>
      <c r="MPP91" s="118"/>
      <c r="MPQ91" s="118"/>
      <c r="MPR91" s="118"/>
      <c r="MPS91" s="118"/>
      <c r="MPT91" s="118"/>
      <c r="MPU91" s="118"/>
      <c r="MPV91" s="118"/>
      <c r="MPW91" s="118"/>
      <c r="MPX91" s="118"/>
      <c r="MPY91" s="118"/>
      <c r="MPZ91" s="118"/>
      <c r="MQA91" s="118"/>
      <c r="MQB91" s="118"/>
      <c r="MQC91" s="118"/>
      <c r="MQD91" s="118"/>
      <c r="MQE91" s="118"/>
      <c r="MQF91" s="118"/>
      <c r="MQG91" s="118"/>
      <c r="MQH91" s="118"/>
      <c r="MQI91" s="118"/>
      <c r="MQJ91" s="118"/>
      <c r="MQK91" s="118"/>
      <c r="MQL91" s="118"/>
      <c r="MQM91" s="118"/>
      <c r="MQN91" s="118"/>
      <c r="MQO91" s="118"/>
      <c r="MQP91" s="118"/>
      <c r="MQQ91" s="118"/>
      <c r="MQR91" s="118"/>
      <c r="MQS91" s="118"/>
      <c r="MQT91" s="118"/>
      <c r="MQU91" s="118"/>
      <c r="MQV91" s="118"/>
      <c r="MQW91" s="118"/>
      <c r="MQX91" s="118"/>
      <c r="MQY91" s="118"/>
      <c r="MQZ91" s="118"/>
      <c r="MRA91" s="118"/>
      <c r="MRB91" s="118"/>
      <c r="MRC91" s="118"/>
      <c r="MRD91" s="118"/>
      <c r="MRE91" s="118"/>
      <c r="MRF91" s="118"/>
      <c r="MRG91" s="118"/>
      <c r="MRH91" s="118"/>
      <c r="MRI91" s="118"/>
      <c r="MRJ91" s="118"/>
      <c r="MRK91" s="118"/>
      <c r="MRL91" s="118"/>
      <c r="MRM91" s="118"/>
      <c r="MRN91" s="118"/>
      <c r="MRO91" s="118"/>
      <c r="MRP91" s="118"/>
      <c r="MRQ91" s="118"/>
      <c r="MRR91" s="118"/>
      <c r="MRS91" s="118"/>
      <c r="MRT91" s="118"/>
      <c r="MRU91" s="118"/>
      <c r="MRV91" s="118"/>
      <c r="MRW91" s="118"/>
      <c r="MRX91" s="118"/>
      <c r="MRY91" s="118"/>
      <c r="MRZ91" s="118"/>
      <c r="MSA91" s="118"/>
      <c r="MSB91" s="118"/>
      <c r="MSC91" s="118"/>
      <c r="MSD91" s="118"/>
      <c r="MSE91" s="118"/>
      <c r="MSF91" s="118"/>
      <c r="MSG91" s="118"/>
      <c r="MSH91" s="118"/>
      <c r="MSI91" s="118"/>
      <c r="MSJ91" s="118"/>
      <c r="MSK91" s="118"/>
      <c r="MSL91" s="118"/>
      <c r="MSM91" s="118"/>
      <c r="MSN91" s="118"/>
      <c r="MSO91" s="118"/>
      <c r="MSP91" s="118"/>
      <c r="MSQ91" s="118"/>
      <c r="MSR91" s="118"/>
      <c r="MSS91" s="118"/>
      <c r="MST91" s="118"/>
      <c r="MSU91" s="118"/>
      <c r="MSV91" s="118"/>
      <c r="MSW91" s="118"/>
      <c r="MSX91" s="118"/>
      <c r="MSY91" s="118"/>
      <c r="MSZ91" s="118"/>
      <c r="MTA91" s="118"/>
      <c r="MTB91" s="118"/>
      <c r="MTC91" s="118"/>
      <c r="MTD91" s="118"/>
      <c r="MTE91" s="118"/>
      <c r="MTF91" s="118"/>
      <c r="MTG91" s="118"/>
      <c r="MTH91" s="118"/>
      <c r="MTI91" s="118"/>
      <c r="MTJ91" s="118"/>
      <c r="MTK91" s="118"/>
      <c r="MTL91" s="118"/>
      <c r="MTM91" s="118"/>
      <c r="MTN91" s="118"/>
      <c r="MTO91" s="118"/>
      <c r="MTP91" s="118"/>
      <c r="MTQ91" s="118"/>
      <c r="MTR91" s="118"/>
      <c r="MTS91" s="118"/>
      <c r="MTT91" s="118"/>
      <c r="MTU91" s="118"/>
      <c r="MTV91" s="118"/>
      <c r="MTW91" s="118"/>
      <c r="MTX91" s="118"/>
      <c r="MTY91" s="118"/>
      <c r="MTZ91" s="118"/>
      <c r="MUA91" s="118"/>
      <c r="MUB91" s="118"/>
      <c r="MUC91" s="118"/>
      <c r="MUD91" s="118"/>
      <c r="MUE91" s="118"/>
      <c r="MUF91" s="118"/>
      <c r="MUG91" s="118"/>
      <c r="MUH91" s="118"/>
      <c r="MUI91" s="118"/>
      <c r="MUJ91" s="118"/>
      <c r="MUK91" s="118"/>
      <c r="MUL91" s="118"/>
      <c r="MUM91" s="118"/>
      <c r="MUN91" s="118"/>
      <c r="MUO91" s="118"/>
      <c r="MUP91" s="118"/>
      <c r="MUQ91" s="118"/>
      <c r="MUR91" s="118"/>
      <c r="MUS91" s="118"/>
      <c r="MUT91" s="118"/>
      <c r="MUU91" s="118"/>
      <c r="MUV91" s="118"/>
      <c r="MUW91" s="118"/>
      <c r="MUX91" s="118"/>
      <c r="MUY91" s="118"/>
      <c r="MUZ91" s="118"/>
      <c r="MVA91" s="118"/>
      <c r="MVB91" s="118"/>
      <c r="MVC91" s="118"/>
      <c r="MVD91" s="118"/>
      <c r="MVE91" s="118"/>
      <c r="MVF91" s="118"/>
      <c r="MVG91" s="118"/>
      <c r="MVH91" s="118"/>
      <c r="MVI91" s="118"/>
      <c r="MVJ91" s="118"/>
      <c r="MVK91" s="118"/>
      <c r="MVL91" s="118"/>
      <c r="MVM91" s="118"/>
      <c r="MVN91" s="118"/>
      <c r="MVO91" s="118"/>
      <c r="MVP91" s="118"/>
      <c r="MVQ91" s="118"/>
      <c r="MVR91" s="118"/>
      <c r="MVS91" s="118"/>
      <c r="MVT91" s="118"/>
      <c r="MVU91" s="118"/>
      <c r="MVV91" s="118"/>
      <c r="MVW91" s="118"/>
      <c r="MVX91" s="118"/>
      <c r="MVY91" s="118"/>
      <c r="MVZ91" s="118"/>
      <c r="MWA91" s="118"/>
      <c r="MWB91" s="118"/>
      <c r="MWC91" s="118"/>
      <c r="MWD91" s="118"/>
      <c r="MWE91" s="118"/>
      <c r="MWF91" s="118"/>
      <c r="MWG91" s="118"/>
      <c r="MWH91" s="118"/>
      <c r="MWI91" s="118"/>
      <c r="MWJ91" s="118"/>
      <c r="MWK91" s="118"/>
      <c r="MWL91" s="118"/>
      <c r="MWM91" s="118"/>
      <c r="MWN91" s="118"/>
      <c r="MWO91" s="118"/>
      <c r="MWP91" s="118"/>
      <c r="MWQ91" s="118"/>
      <c r="MWR91" s="118"/>
      <c r="MWS91" s="118"/>
      <c r="MWT91" s="118"/>
      <c r="MWU91" s="118"/>
      <c r="MWV91" s="118"/>
      <c r="MWW91" s="118"/>
      <c r="MWX91" s="118"/>
      <c r="MWY91" s="118"/>
      <c r="MWZ91" s="118"/>
      <c r="MXA91" s="118"/>
      <c r="MXB91" s="118"/>
      <c r="MXC91" s="118"/>
      <c r="MXD91" s="118"/>
      <c r="MXE91" s="118"/>
      <c r="MXF91" s="118"/>
      <c r="MXG91" s="118"/>
      <c r="MXH91" s="118"/>
      <c r="MXI91" s="118"/>
      <c r="MXJ91" s="118"/>
      <c r="MXK91" s="118"/>
      <c r="MXL91" s="118"/>
      <c r="MXM91" s="118"/>
      <c r="MXN91" s="118"/>
      <c r="MXO91" s="118"/>
      <c r="MXP91" s="118"/>
      <c r="MXQ91" s="118"/>
      <c r="MXR91" s="118"/>
      <c r="MXS91" s="118"/>
      <c r="MXT91" s="118"/>
      <c r="MXU91" s="118"/>
      <c r="MXV91" s="118"/>
      <c r="MXW91" s="118"/>
      <c r="MXX91" s="118"/>
      <c r="MXY91" s="118"/>
      <c r="MXZ91" s="118"/>
      <c r="MYA91" s="118"/>
      <c r="MYB91" s="118"/>
      <c r="MYC91" s="118"/>
      <c r="MYD91" s="118"/>
      <c r="MYE91" s="118"/>
      <c r="MYF91" s="118"/>
      <c r="MYG91" s="118"/>
      <c r="MYH91" s="118"/>
      <c r="MYI91" s="118"/>
      <c r="MYJ91" s="118"/>
      <c r="MYK91" s="118"/>
      <c r="MYL91" s="118"/>
      <c r="MYM91" s="118"/>
      <c r="MYN91" s="118"/>
      <c r="MYO91" s="118"/>
      <c r="MYP91" s="118"/>
      <c r="MYQ91" s="118"/>
      <c r="MYR91" s="118"/>
      <c r="MYS91" s="118"/>
      <c r="MYT91" s="118"/>
      <c r="MYU91" s="118"/>
      <c r="MYV91" s="118"/>
      <c r="MYW91" s="118"/>
      <c r="MYX91" s="118"/>
      <c r="MYY91" s="118"/>
      <c r="MYZ91" s="118"/>
      <c r="MZA91" s="118"/>
      <c r="MZB91" s="118"/>
      <c r="MZC91" s="118"/>
      <c r="MZD91" s="118"/>
      <c r="MZE91" s="118"/>
      <c r="MZF91" s="118"/>
      <c r="MZG91" s="118"/>
      <c r="MZH91" s="118"/>
      <c r="MZI91" s="118"/>
      <c r="MZJ91" s="118"/>
      <c r="MZK91" s="118"/>
      <c r="MZL91" s="118"/>
      <c r="MZM91" s="118"/>
      <c r="MZN91" s="118"/>
      <c r="MZO91" s="118"/>
      <c r="MZP91" s="118"/>
      <c r="MZQ91" s="118"/>
      <c r="MZR91" s="118"/>
      <c r="MZS91" s="118"/>
      <c r="MZT91" s="118"/>
      <c r="MZU91" s="118"/>
      <c r="MZV91" s="118"/>
      <c r="MZW91" s="118"/>
      <c r="MZX91" s="118"/>
      <c r="MZY91" s="118"/>
      <c r="MZZ91" s="118"/>
      <c r="NAA91" s="118"/>
      <c r="NAB91" s="118"/>
      <c r="NAC91" s="118"/>
      <c r="NAD91" s="118"/>
      <c r="NAE91" s="118"/>
      <c r="NAF91" s="118"/>
      <c r="NAG91" s="118"/>
      <c r="NAH91" s="118"/>
      <c r="NAI91" s="118"/>
      <c r="NAJ91" s="118"/>
      <c r="NAK91" s="118"/>
      <c r="NAL91" s="118"/>
      <c r="NAM91" s="118"/>
      <c r="NAN91" s="118"/>
      <c r="NAO91" s="118"/>
      <c r="NAP91" s="118"/>
      <c r="NAQ91" s="118"/>
      <c r="NAR91" s="118"/>
      <c r="NAS91" s="118"/>
      <c r="NAT91" s="118"/>
      <c r="NAU91" s="118"/>
      <c r="NAV91" s="118"/>
      <c r="NAW91" s="118"/>
      <c r="NAX91" s="118"/>
      <c r="NAY91" s="118"/>
      <c r="NAZ91" s="118"/>
      <c r="NBA91" s="118"/>
      <c r="NBB91" s="118"/>
      <c r="NBC91" s="118"/>
      <c r="NBD91" s="118"/>
      <c r="NBE91" s="118"/>
      <c r="NBF91" s="118"/>
      <c r="NBG91" s="118"/>
      <c r="NBH91" s="118"/>
      <c r="NBI91" s="118"/>
      <c r="NBJ91" s="118"/>
      <c r="NBK91" s="118"/>
      <c r="NBL91" s="118"/>
      <c r="NBM91" s="118"/>
      <c r="NBN91" s="118"/>
      <c r="NBO91" s="118"/>
      <c r="NBP91" s="118"/>
      <c r="NBQ91" s="118"/>
      <c r="NBR91" s="118"/>
      <c r="NBS91" s="118"/>
      <c r="NBT91" s="118"/>
      <c r="NBU91" s="118"/>
      <c r="NBV91" s="118"/>
      <c r="NBW91" s="118"/>
      <c r="NBX91" s="118"/>
      <c r="NBY91" s="118"/>
      <c r="NBZ91" s="118"/>
      <c r="NCA91" s="118"/>
      <c r="NCB91" s="118"/>
      <c r="NCC91" s="118"/>
      <c r="NCD91" s="118"/>
      <c r="NCE91" s="118"/>
      <c r="NCF91" s="118"/>
      <c r="NCG91" s="118"/>
      <c r="NCH91" s="118"/>
      <c r="NCI91" s="118"/>
      <c r="NCJ91" s="118"/>
      <c r="NCK91" s="118"/>
      <c r="NCL91" s="118"/>
      <c r="NCM91" s="118"/>
      <c r="NCN91" s="118"/>
      <c r="NCO91" s="118"/>
      <c r="NCP91" s="118"/>
      <c r="NCQ91" s="118"/>
      <c r="NCR91" s="118"/>
      <c r="NCS91" s="118"/>
      <c r="NCT91" s="118"/>
      <c r="NCU91" s="118"/>
      <c r="NCV91" s="118"/>
      <c r="NCW91" s="118"/>
      <c r="NCX91" s="118"/>
      <c r="NCY91" s="118"/>
      <c r="NCZ91" s="118"/>
      <c r="NDA91" s="118"/>
      <c r="NDB91" s="118"/>
      <c r="NDC91" s="118"/>
      <c r="NDD91" s="118"/>
      <c r="NDE91" s="118"/>
      <c r="NDF91" s="118"/>
      <c r="NDG91" s="118"/>
      <c r="NDH91" s="118"/>
      <c r="NDI91" s="118"/>
      <c r="NDJ91" s="118"/>
      <c r="NDK91" s="118"/>
      <c r="NDL91" s="118"/>
      <c r="NDM91" s="118"/>
      <c r="NDN91" s="118"/>
      <c r="NDO91" s="118"/>
      <c r="NDP91" s="118"/>
      <c r="NDQ91" s="118"/>
      <c r="NDR91" s="118"/>
      <c r="NDS91" s="118"/>
      <c r="NDT91" s="118"/>
      <c r="NDU91" s="118"/>
      <c r="NDV91" s="118"/>
      <c r="NDW91" s="118"/>
      <c r="NDX91" s="118"/>
      <c r="NDY91" s="118"/>
      <c r="NDZ91" s="118"/>
      <c r="NEA91" s="118"/>
      <c r="NEB91" s="118"/>
      <c r="NEC91" s="118"/>
      <c r="NED91" s="118"/>
      <c r="NEE91" s="118"/>
      <c r="NEF91" s="118"/>
      <c r="NEG91" s="118"/>
      <c r="NEH91" s="118"/>
      <c r="NEI91" s="118"/>
      <c r="NEJ91" s="118"/>
      <c r="NEK91" s="118"/>
      <c r="NEL91" s="118"/>
      <c r="NEM91" s="118"/>
      <c r="NEN91" s="118"/>
      <c r="NEO91" s="118"/>
      <c r="NEP91" s="118"/>
      <c r="NEQ91" s="118"/>
      <c r="NER91" s="118"/>
      <c r="NES91" s="118"/>
      <c r="NET91" s="118"/>
      <c r="NEU91" s="118"/>
      <c r="NEV91" s="118"/>
      <c r="NEW91" s="118"/>
      <c r="NEX91" s="118"/>
      <c r="NEY91" s="118"/>
      <c r="NEZ91" s="118"/>
      <c r="NFA91" s="118"/>
      <c r="NFB91" s="118"/>
      <c r="NFC91" s="118"/>
      <c r="NFD91" s="118"/>
      <c r="NFE91" s="118"/>
      <c r="NFF91" s="118"/>
      <c r="NFG91" s="118"/>
      <c r="NFH91" s="118"/>
      <c r="NFI91" s="118"/>
      <c r="NFJ91" s="118"/>
      <c r="NFK91" s="118"/>
      <c r="NFL91" s="118"/>
      <c r="NFM91" s="118"/>
      <c r="NFN91" s="118"/>
      <c r="NFO91" s="118"/>
      <c r="NFP91" s="118"/>
      <c r="NFQ91" s="118"/>
      <c r="NFR91" s="118"/>
      <c r="NFS91" s="118"/>
      <c r="NFT91" s="118"/>
      <c r="NFU91" s="118"/>
      <c r="NFV91" s="118"/>
      <c r="NFW91" s="118"/>
      <c r="NFX91" s="118"/>
      <c r="NFY91" s="118"/>
      <c r="NFZ91" s="118"/>
      <c r="NGA91" s="118"/>
      <c r="NGB91" s="118"/>
      <c r="NGC91" s="118"/>
      <c r="NGD91" s="118"/>
      <c r="NGE91" s="118"/>
      <c r="NGF91" s="118"/>
      <c r="NGG91" s="118"/>
      <c r="NGH91" s="118"/>
      <c r="NGI91" s="118"/>
      <c r="NGJ91" s="118"/>
      <c r="NGK91" s="118"/>
      <c r="NGL91" s="118"/>
      <c r="NGM91" s="118"/>
      <c r="NGN91" s="118"/>
      <c r="NGO91" s="118"/>
      <c r="NGP91" s="118"/>
      <c r="NGQ91" s="118"/>
      <c r="NGR91" s="118"/>
      <c r="NGS91" s="118"/>
      <c r="NGT91" s="118"/>
      <c r="NGU91" s="118"/>
      <c r="NGV91" s="118"/>
      <c r="NGW91" s="118"/>
      <c r="NGX91" s="118"/>
      <c r="NGY91" s="118"/>
      <c r="NGZ91" s="118"/>
      <c r="NHA91" s="118"/>
      <c r="NHB91" s="118"/>
      <c r="NHC91" s="118"/>
      <c r="NHD91" s="118"/>
      <c r="NHE91" s="118"/>
      <c r="NHF91" s="118"/>
      <c r="NHG91" s="118"/>
      <c r="NHH91" s="118"/>
      <c r="NHI91" s="118"/>
      <c r="NHJ91" s="118"/>
      <c r="NHK91" s="118"/>
      <c r="NHL91" s="118"/>
      <c r="NHM91" s="118"/>
      <c r="NHN91" s="118"/>
      <c r="NHO91" s="118"/>
      <c r="NHP91" s="118"/>
      <c r="NHQ91" s="118"/>
      <c r="NHR91" s="118"/>
      <c r="NHS91" s="118"/>
      <c r="NHT91" s="118"/>
      <c r="NHU91" s="118"/>
      <c r="NHV91" s="118"/>
      <c r="NHW91" s="118"/>
      <c r="NHX91" s="118"/>
      <c r="NHY91" s="118"/>
      <c r="NHZ91" s="118"/>
      <c r="NIA91" s="118"/>
      <c r="NIB91" s="118"/>
      <c r="NIC91" s="118"/>
      <c r="NID91" s="118"/>
      <c r="NIE91" s="118"/>
      <c r="NIF91" s="118"/>
      <c r="NIG91" s="118"/>
      <c r="NIH91" s="118"/>
      <c r="NII91" s="118"/>
      <c r="NIJ91" s="118"/>
      <c r="NIK91" s="118"/>
      <c r="NIL91" s="118"/>
      <c r="NIM91" s="118"/>
      <c r="NIN91" s="118"/>
      <c r="NIO91" s="118"/>
      <c r="NIP91" s="118"/>
      <c r="NIQ91" s="118"/>
      <c r="NIR91" s="118"/>
      <c r="NIS91" s="118"/>
      <c r="NIT91" s="118"/>
      <c r="NIU91" s="118"/>
      <c r="NIV91" s="118"/>
      <c r="NIW91" s="118"/>
      <c r="NIX91" s="118"/>
      <c r="NIY91" s="118"/>
      <c r="NIZ91" s="118"/>
      <c r="NJA91" s="118"/>
      <c r="NJB91" s="118"/>
      <c r="NJC91" s="118"/>
      <c r="NJD91" s="118"/>
      <c r="NJE91" s="118"/>
      <c r="NJF91" s="118"/>
      <c r="NJG91" s="118"/>
      <c r="NJH91" s="118"/>
      <c r="NJI91" s="118"/>
      <c r="NJJ91" s="118"/>
      <c r="NJK91" s="118"/>
      <c r="NJL91" s="118"/>
      <c r="NJM91" s="118"/>
      <c r="NJN91" s="118"/>
      <c r="NJO91" s="118"/>
      <c r="NJP91" s="118"/>
      <c r="NJQ91" s="118"/>
      <c r="NJR91" s="118"/>
      <c r="NJS91" s="118"/>
      <c r="NJT91" s="118"/>
      <c r="NJU91" s="118"/>
      <c r="NJV91" s="118"/>
      <c r="NJW91" s="118"/>
      <c r="NJX91" s="118"/>
      <c r="NJY91" s="118"/>
      <c r="NJZ91" s="118"/>
      <c r="NKA91" s="118"/>
      <c r="NKB91" s="118"/>
      <c r="NKC91" s="118"/>
      <c r="NKD91" s="118"/>
      <c r="NKE91" s="118"/>
      <c r="NKF91" s="118"/>
      <c r="NKG91" s="118"/>
      <c r="NKH91" s="118"/>
      <c r="NKI91" s="118"/>
      <c r="NKJ91" s="118"/>
      <c r="NKK91" s="118"/>
      <c r="NKL91" s="118"/>
      <c r="NKM91" s="118"/>
      <c r="NKN91" s="118"/>
      <c r="NKO91" s="118"/>
      <c r="NKP91" s="118"/>
      <c r="NKQ91" s="118"/>
      <c r="NKR91" s="118"/>
      <c r="NKS91" s="118"/>
      <c r="NKT91" s="118"/>
      <c r="NKU91" s="118"/>
      <c r="NKV91" s="118"/>
      <c r="NKW91" s="118"/>
      <c r="NKX91" s="118"/>
      <c r="NKY91" s="118"/>
      <c r="NKZ91" s="118"/>
      <c r="NLA91" s="118"/>
      <c r="NLB91" s="118"/>
      <c r="NLC91" s="118"/>
      <c r="NLD91" s="118"/>
      <c r="NLE91" s="118"/>
      <c r="NLF91" s="118"/>
      <c r="NLG91" s="118"/>
      <c r="NLH91" s="118"/>
      <c r="NLI91" s="118"/>
      <c r="NLJ91" s="118"/>
      <c r="NLK91" s="118"/>
      <c r="NLL91" s="118"/>
      <c r="NLM91" s="118"/>
      <c r="NLN91" s="118"/>
      <c r="NLO91" s="118"/>
      <c r="NLP91" s="118"/>
      <c r="NLQ91" s="118"/>
      <c r="NLR91" s="118"/>
      <c r="NLS91" s="118"/>
      <c r="NLT91" s="118"/>
      <c r="NLU91" s="118"/>
      <c r="NLV91" s="118"/>
      <c r="NLW91" s="118"/>
      <c r="NLX91" s="118"/>
      <c r="NLY91" s="118"/>
      <c r="NLZ91" s="118"/>
      <c r="NMA91" s="118"/>
      <c r="NMB91" s="118"/>
      <c r="NMC91" s="118"/>
      <c r="NMD91" s="118"/>
      <c r="NME91" s="118"/>
      <c r="NMF91" s="118"/>
      <c r="NMG91" s="118"/>
      <c r="NMH91" s="118"/>
      <c r="NMI91" s="118"/>
      <c r="NMJ91" s="118"/>
      <c r="NMK91" s="118"/>
      <c r="NML91" s="118"/>
      <c r="NMM91" s="118"/>
      <c r="NMN91" s="118"/>
      <c r="NMO91" s="118"/>
      <c r="NMP91" s="118"/>
      <c r="NMQ91" s="118"/>
      <c r="NMR91" s="118"/>
      <c r="NMS91" s="118"/>
      <c r="NMT91" s="118"/>
      <c r="NMU91" s="118"/>
      <c r="NMV91" s="118"/>
      <c r="NMW91" s="118"/>
      <c r="NMX91" s="118"/>
      <c r="NMY91" s="118"/>
      <c r="NMZ91" s="118"/>
      <c r="NNA91" s="118"/>
      <c r="NNB91" s="118"/>
      <c r="NNC91" s="118"/>
      <c r="NND91" s="118"/>
      <c r="NNE91" s="118"/>
      <c r="NNF91" s="118"/>
      <c r="NNG91" s="118"/>
      <c r="NNH91" s="118"/>
      <c r="NNI91" s="118"/>
      <c r="NNJ91" s="118"/>
      <c r="NNK91" s="118"/>
      <c r="NNL91" s="118"/>
      <c r="NNM91" s="118"/>
      <c r="NNN91" s="118"/>
      <c r="NNO91" s="118"/>
      <c r="NNP91" s="118"/>
      <c r="NNQ91" s="118"/>
      <c r="NNR91" s="118"/>
      <c r="NNS91" s="118"/>
      <c r="NNT91" s="118"/>
      <c r="NNU91" s="118"/>
      <c r="NNV91" s="118"/>
      <c r="NNW91" s="118"/>
      <c r="NNX91" s="118"/>
      <c r="NNY91" s="118"/>
      <c r="NNZ91" s="118"/>
      <c r="NOA91" s="118"/>
      <c r="NOB91" s="118"/>
      <c r="NOC91" s="118"/>
      <c r="NOD91" s="118"/>
      <c r="NOE91" s="118"/>
      <c r="NOF91" s="118"/>
      <c r="NOG91" s="118"/>
      <c r="NOH91" s="118"/>
      <c r="NOI91" s="118"/>
      <c r="NOJ91" s="118"/>
      <c r="NOK91" s="118"/>
      <c r="NOL91" s="118"/>
      <c r="NOM91" s="118"/>
      <c r="NON91" s="118"/>
      <c r="NOO91" s="118"/>
      <c r="NOP91" s="118"/>
      <c r="NOQ91" s="118"/>
      <c r="NOR91" s="118"/>
      <c r="NOS91" s="118"/>
      <c r="NOT91" s="118"/>
      <c r="NOU91" s="118"/>
      <c r="NOV91" s="118"/>
      <c r="NOW91" s="118"/>
      <c r="NOX91" s="118"/>
      <c r="NOY91" s="118"/>
      <c r="NOZ91" s="118"/>
      <c r="NPA91" s="118"/>
      <c r="NPB91" s="118"/>
      <c r="NPC91" s="118"/>
      <c r="NPD91" s="118"/>
      <c r="NPE91" s="118"/>
      <c r="NPF91" s="118"/>
      <c r="NPG91" s="118"/>
      <c r="NPH91" s="118"/>
      <c r="NPI91" s="118"/>
      <c r="NPJ91" s="118"/>
      <c r="NPK91" s="118"/>
      <c r="NPL91" s="118"/>
      <c r="NPM91" s="118"/>
      <c r="NPN91" s="118"/>
      <c r="NPO91" s="118"/>
      <c r="NPP91" s="118"/>
      <c r="NPQ91" s="118"/>
      <c r="NPR91" s="118"/>
      <c r="NPS91" s="118"/>
      <c r="NPT91" s="118"/>
      <c r="NPU91" s="118"/>
      <c r="NPV91" s="118"/>
      <c r="NPW91" s="118"/>
      <c r="NPX91" s="118"/>
      <c r="NPY91" s="118"/>
      <c r="NPZ91" s="118"/>
      <c r="NQA91" s="118"/>
      <c r="NQB91" s="118"/>
      <c r="NQC91" s="118"/>
      <c r="NQD91" s="118"/>
      <c r="NQE91" s="118"/>
      <c r="NQF91" s="118"/>
      <c r="NQG91" s="118"/>
      <c r="NQH91" s="118"/>
      <c r="NQI91" s="118"/>
      <c r="NQJ91" s="118"/>
      <c r="NQK91" s="118"/>
      <c r="NQL91" s="118"/>
      <c r="NQM91" s="118"/>
      <c r="NQN91" s="118"/>
      <c r="NQO91" s="118"/>
      <c r="NQP91" s="118"/>
      <c r="NQQ91" s="118"/>
      <c r="NQR91" s="118"/>
      <c r="NQS91" s="118"/>
      <c r="NQT91" s="118"/>
      <c r="NQU91" s="118"/>
      <c r="NQV91" s="118"/>
      <c r="NQW91" s="118"/>
      <c r="NQX91" s="118"/>
      <c r="NQY91" s="118"/>
      <c r="NQZ91" s="118"/>
      <c r="NRA91" s="118"/>
      <c r="NRB91" s="118"/>
      <c r="NRC91" s="118"/>
      <c r="NRD91" s="118"/>
      <c r="NRE91" s="118"/>
      <c r="NRF91" s="118"/>
      <c r="NRG91" s="118"/>
      <c r="NRH91" s="118"/>
      <c r="NRI91" s="118"/>
      <c r="NRJ91" s="118"/>
      <c r="NRK91" s="118"/>
      <c r="NRL91" s="118"/>
      <c r="NRM91" s="118"/>
      <c r="NRN91" s="118"/>
      <c r="NRO91" s="118"/>
      <c r="NRP91" s="118"/>
      <c r="NRQ91" s="118"/>
      <c r="NRR91" s="118"/>
      <c r="NRS91" s="118"/>
      <c r="NRT91" s="118"/>
      <c r="NRU91" s="118"/>
      <c r="NRV91" s="118"/>
      <c r="NRW91" s="118"/>
      <c r="NRX91" s="118"/>
      <c r="NRY91" s="118"/>
      <c r="NRZ91" s="118"/>
      <c r="NSA91" s="118"/>
      <c r="NSB91" s="118"/>
      <c r="NSC91" s="118"/>
      <c r="NSD91" s="118"/>
      <c r="NSE91" s="118"/>
      <c r="NSF91" s="118"/>
      <c r="NSG91" s="118"/>
      <c r="NSH91" s="118"/>
      <c r="NSI91" s="118"/>
      <c r="NSJ91" s="118"/>
      <c r="NSK91" s="118"/>
      <c r="NSL91" s="118"/>
      <c r="NSM91" s="118"/>
      <c r="NSN91" s="118"/>
      <c r="NSO91" s="118"/>
      <c r="NSP91" s="118"/>
      <c r="NSQ91" s="118"/>
      <c r="NSR91" s="118"/>
      <c r="NSS91" s="118"/>
      <c r="NST91" s="118"/>
      <c r="NSU91" s="118"/>
      <c r="NSV91" s="118"/>
      <c r="NSW91" s="118"/>
      <c r="NSX91" s="118"/>
      <c r="NSY91" s="118"/>
      <c r="NSZ91" s="118"/>
      <c r="NTA91" s="118"/>
      <c r="NTB91" s="118"/>
      <c r="NTC91" s="118"/>
      <c r="NTD91" s="118"/>
      <c r="NTE91" s="118"/>
      <c r="NTF91" s="118"/>
      <c r="NTG91" s="118"/>
      <c r="NTH91" s="118"/>
      <c r="NTI91" s="118"/>
      <c r="NTJ91" s="118"/>
      <c r="NTK91" s="118"/>
      <c r="NTL91" s="118"/>
      <c r="NTM91" s="118"/>
      <c r="NTN91" s="118"/>
      <c r="NTO91" s="118"/>
      <c r="NTP91" s="118"/>
      <c r="NTQ91" s="118"/>
      <c r="NTR91" s="118"/>
      <c r="NTS91" s="118"/>
      <c r="NTT91" s="118"/>
      <c r="NTU91" s="118"/>
      <c r="NTV91" s="118"/>
      <c r="NTW91" s="118"/>
      <c r="NTX91" s="118"/>
      <c r="NTY91" s="118"/>
      <c r="NTZ91" s="118"/>
      <c r="NUA91" s="118"/>
      <c r="NUB91" s="118"/>
      <c r="NUC91" s="118"/>
      <c r="NUD91" s="118"/>
      <c r="NUE91" s="118"/>
      <c r="NUF91" s="118"/>
      <c r="NUG91" s="118"/>
      <c r="NUH91" s="118"/>
      <c r="NUI91" s="118"/>
      <c r="NUJ91" s="118"/>
      <c r="NUK91" s="118"/>
      <c r="NUL91" s="118"/>
      <c r="NUM91" s="118"/>
      <c r="NUN91" s="118"/>
      <c r="NUO91" s="118"/>
      <c r="NUP91" s="118"/>
      <c r="NUQ91" s="118"/>
      <c r="NUR91" s="118"/>
      <c r="NUS91" s="118"/>
      <c r="NUT91" s="118"/>
      <c r="NUU91" s="118"/>
      <c r="NUV91" s="118"/>
      <c r="NUW91" s="118"/>
      <c r="NUX91" s="118"/>
      <c r="NUY91" s="118"/>
      <c r="NUZ91" s="118"/>
      <c r="NVA91" s="118"/>
      <c r="NVB91" s="118"/>
      <c r="NVC91" s="118"/>
      <c r="NVD91" s="118"/>
      <c r="NVE91" s="118"/>
      <c r="NVF91" s="118"/>
      <c r="NVG91" s="118"/>
      <c r="NVH91" s="118"/>
      <c r="NVI91" s="118"/>
      <c r="NVJ91" s="118"/>
      <c r="NVK91" s="118"/>
      <c r="NVL91" s="118"/>
      <c r="NVM91" s="118"/>
      <c r="NVN91" s="118"/>
      <c r="NVO91" s="118"/>
      <c r="NVP91" s="118"/>
      <c r="NVQ91" s="118"/>
      <c r="NVR91" s="118"/>
      <c r="NVS91" s="118"/>
      <c r="NVT91" s="118"/>
      <c r="NVU91" s="118"/>
      <c r="NVV91" s="118"/>
      <c r="NVW91" s="118"/>
      <c r="NVX91" s="118"/>
      <c r="NVY91" s="118"/>
      <c r="NVZ91" s="118"/>
      <c r="NWA91" s="118"/>
      <c r="NWB91" s="118"/>
      <c r="NWC91" s="118"/>
      <c r="NWD91" s="118"/>
      <c r="NWE91" s="118"/>
      <c r="NWF91" s="118"/>
      <c r="NWG91" s="118"/>
      <c r="NWH91" s="118"/>
      <c r="NWI91" s="118"/>
      <c r="NWJ91" s="118"/>
      <c r="NWK91" s="118"/>
      <c r="NWL91" s="118"/>
      <c r="NWM91" s="118"/>
      <c r="NWN91" s="118"/>
      <c r="NWO91" s="118"/>
      <c r="NWP91" s="118"/>
      <c r="NWQ91" s="118"/>
      <c r="NWR91" s="118"/>
      <c r="NWS91" s="118"/>
      <c r="NWT91" s="118"/>
      <c r="NWU91" s="118"/>
      <c r="NWV91" s="118"/>
      <c r="NWW91" s="118"/>
      <c r="NWX91" s="118"/>
      <c r="NWY91" s="118"/>
      <c r="NWZ91" s="118"/>
      <c r="NXA91" s="118"/>
      <c r="NXB91" s="118"/>
      <c r="NXC91" s="118"/>
      <c r="NXD91" s="118"/>
      <c r="NXE91" s="118"/>
      <c r="NXF91" s="118"/>
      <c r="NXG91" s="118"/>
      <c r="NXH91" s="118"/>
      <c r="NXI91" s="118"/>
      <c r="NXJ91" s="118"/>
      <c r="NXK91" s="118"/>
      <c r="NXL91" s="118"/>
      <c r="NXM91" s="118"/>
      <c r="NXN91" s="118"/>
      <c r="NXO91" s="118"/>
      <c r="NXP91" s="118"/>
      <c r="NXQ91" s="118"/>
      <c r="NXR91" s="118"/>
      <c r="NXS91" s="118"/>
      <c r="NXT91" s="118"/>
      <c r="NXU91" s="118"/>
      <c r="NXV91" s="118"/>
      <c r="NXW91" s="118"/>
      <c r="NXX91" s="118"/>
      <c r="NXY91" s="118"/>
      <c r="NXZ91" s="118"/>
      <c r="NYA91" s="118"/>
      <c r="NYB91" s="118"/>
      <c r="NYC91" s="118"/>
      <c r="NYD91" s="118"/>
      <c r="NYE91" s="118"/>
      <c r="NYF91" s="118"/>
      <c r="NYG91" s="118"/>
      <c r="NYH91" s="118"/>
      <c r="NYI91" s="118"/>
      <c r="NYJ91" s="118"/>
      <c r="NYK91" s="118"/>
      <c r="NYL91" s="118"/>
      <c r="NYM91" s="118"/>
      <c r="NYN91" s="118"/>
      <c r="NYO91" s="118"/>
      <c r="NYP91" s="118"/>
      <c r="NYQ91" s="118"/>
      <c r="NYR91" s="118"/>
      <c r="NYS91" s="118"/>
      <c r="NYT91" s="118"/>
      <c r="NYU91" s="118"/>
      <c r="NYV91" s="118"/>
      <c r="NYW91" s="118"/>
      <c r="NYX91" s="118"/>
      <c r="NYY91" s="118"/>
      <c r="NYZ91" s="118"/>
      <c r="NZA91" s="118"/>
      <c r="NZB91" s="118"/>
      <c r="NZC91" s="118"/>
      <c r="NZD91" s="118"/>
      <c r="NZE91" s="118"/>
      <c r="NZF91" s="118"/>
      <c r="NZG91" s="118"/>
      <c r="NZH91" s="118"/>
      <c r="NZI91" s="118"/>
      <c r="NZJ91" s="118"/>
      <c r="NZK91" s="118"/>
      <c r="NZL91" s="118"/>
      <c r="NZM91" s="118"/>
      <c r="NZN91" s="118"/>
      <c r="NZO91" s="118"/>
      <c r="NZP91" s="118"/>
      <c r="NZQ91" s="118"/>
      <c r="NZR91" s="118"/>
      <c r="NZS91" s="118"/>
      <c r="NZT91" s="118"/>
      <c r="NZU91" s="118"/>
      <c r="NZV91" s="118"/>
      <c r="NZW91" s="118"/>
      <c r="NZX91" s="118"/>
      <c r="NZY91" s="118"/>
      <c r="NZZ91" s="118"/>
      <c r="OAA91" s="118"/>
      <c r="OAB91" s="118"/>
      <c r="OAC91" s="118"/>
      <c r="OAD91" s="118"/>
      <c r="OAE91" s="118"/>
      <c r="OAF91" s="118"/>
      <c r="OAG91" s="118"/>
      <c r="OAH91" s="118"/>
      <c r="OAI91" s="118"/>
      <c r="OAJ91" s="118"/>
      <c r="OAK91" s="118"/>
      <c r="OAL91" s="118"/>
      <c r="OAM91" s="118"/>
      <c r="OAN91" s="118"/>
      <c r="OAO91" s="118"/>
      <c r="OAP91" s="118"/>
      <c r="OAQ91" s="118"/>
      <c r="OAR91" s="118"/>
      <c r="OAS91" s="118"/>
      <c r="OAT91" s="118"/>
      <c r="OAU91" s="118"/>
      <c r="OAV91" s="118"/>
      <c r="OAW91" s="118"/>
      <c r="OAX91" s="118"/>
      <c r="OAY91" s="118"/>
      <c r="OAZ91" s="118"/>
      <c r="OBA91" s="118"/>
      <c r="OBB91" s="118"/>
      <c r="OBC91" s="118"/>
      <c r="OBD91" s="118"/>
      <c r="OBE91" s="118"/>
      <c r="OBF91" s="118"/>
      <c r="OBG91" s="118"/>
      <c r="OBH91" s="118"/>
      <c r="OBI91" s="118"/>
      <c r="OBJ91" s="118"/>
      <c r="OBK91" s="118"/>
      <c r="OBL91" s="118"/>
      <c r="OBM91" s="118"/>
      <c r="OBN91" s="118"/>
      <c r="OBO91" s="118"/>
      <c r="OBP91" s="118"/>
      <c r="OBQ91" s="118"/>
      <c r="OBR91" s="118"/>
      <c r="OBS91" s="118"/>
      <c r="OBT91" s="118"/>
      <c r="OBU91" s="118"/>
      <c r="OBV91" s="118"/>
      <c r="OBW91" s="118"/>
      <c r="OBX91" s="118"/>
      <c r="OBY91" s="118"/>
      <c r="OBZ91" s="118"/>
      <c r="OCA91" s="118"/>
      <c r="OCB91" s="118"/>
      <c r="OCC91" s="118"/>
      <c r="OCD91" s="118"/>
      <c r="OCE91" s="118"/>
      <c r="OCF91" s="118"/>
      <c r="OCG91" s="118"/>
      <c r="OCH91" s="118"/>
      <c r="OCI91" s="118"/>
      <c r="OCJ91" s="118"/>
      <c r="OCK91" s="118"/>
      <c r="OCL91" s="118"/>
      <c r="OCM91" s="118"/>
      <c r="OCN91" s="118"/>
      <c r="OCO91" s="118"/>
      <c r="OCP91" s="118"/>
      <c r="OCQ91" s="118"/>
      <c r="OCR91" s="118"/>
      <c r="OCS91" s="118"/>
      <c r="OCT91" s="118"/>
      <c r="OCU91" s="118"/>
      <c r="OCV91" s="118"/>
      <c r="OCW91" s="118"/>
      <c r="OCX91" s="118"/>
      <c r="OCY91" s="118"/>
      <c r="OCZ91" s="118"/>
      <c r="ODA91" s="118"/>
      <c r="ODB91" s="118"/>
      <c r="ODC91" s="118"/>
      <c r="ODD91" s="118"/>
      <c r="ODE91" s="118"/>
      <c r="ODF91" s="118"/>
      <c r="ODG91" s="118"/>
      <c r="ODH91" s="118"/>
      <c r="ODI91" s="118"/>
      <c r="ODJ91" s="118"/>
      <c r="ODK91" s="118"/>
      <c r="ODL91" s="118"/>
      <c r="ODM91" s="118"/>
      <c r="ODN91" s="118"/>
      <c r="ODO91" s="118"/>
      <c r="ODP91" s="118"/>
      <c r="ODQ91" s="118"/>
      <c r="ODR91" s="118"/>
      <c r="ODS91" s="118"/>
      <c r="ODT91" s="118"/>
      <c r="ODU91" s="118"/>
      <c r="ODV91" s="118"/>
      <c r="ODW91" s="118"/>
      <c r="ODX91" s="118"/>
      <c r="ODY91" s="118"/>
      <c r="ODZ91" s="118"/>
      <c r="OEA91" s="118"/>
      <c r="OEB91" s="118"/>
      <c r="OEC91" s="118"/>
      <c r="OED91" s="118"/>
      <c r="OEE91" s="118"/>
      <c r="OEF91" s="118"/>
      <c r="OEG91" s="118"/>
      <c r="OEH91" s="118"/>
      <c r="OEI91" s="118"/>
      <c r="OEJ91" s="118"/>
      <c r="OEK91" s="118"/>
      <c r="OEL91" s="118"/>
      <c r="OEM91" s="118"/>
      <c r="OEN91" s="118"/>
      <c r="OEO91" s="118"/>
      <c r="OEP91" s="118"/>
      <c r="OEQ91" s="118"/>
      <c r="OER91" s="118"/>
      <c r="OES91" s="118"/>
      <c r="OET91" s="118"/>
      <c r="OEU91" s="118"/>
      <c r="OEV91" s="118"/>
      <c r="OEW91" s="118"/>
      <c r="OEX91" s="118"/>
      <c r="OEY91" s="118"/>
      <c r="OEZ91" s="118"/>
      <c r="OFA91" s="118"/>
      <c r="OFB91" s="118"/>
      <c r="OFC91" s="118"/>
      <c r="OFD91" s="118"/>
      <c r="OFE91" s="118"/>
      <c r="OFF91" s="118"/>
      <c r="OFG91" s="118"/>
      <c r="OFH91" s="118"/>
      <c r="OFI91" s="118"/>
      <c r="OFJ91" s="118"/>
      <c r="OFK91" s="118"/>
      <c r="OFL91" s="118"/>
      <c r="OFM91" s="118"/>
      <c r="OFN91" s="118"/>
      <c r="OFO91" s="118"/>
      <c r="OFP91" s="118"/>
      <c r="OFQ91" s="118"/>
      <c r="OFR91" s="118"/>
      <c r="OFS91" s="118"/>
      <c r="OFT91" s="118"/>
      <c r="OFU91" s="118"/>
      <c r="OFV91" s="118"/>
      <c r="OFW91" s="118"/>
      <c r="OFX91" s="118"/>
      <c r="OFY91" s="118"/>
      <c r="OFZ91" s="118"/>
      <c r="OGA91" s="118"/>
      <c r="OGB91" s="118"/>
      <c r="OGC91" s="118"/>
      <c r="OGD91" s="118"/>
      <c r="OGE91" s="118"/>
      <c r="OGF91" s="118"/>
      <c r="OGG91" s="118"/>
      <c r="OGH91" s="118"/>
      <c r="OGI91" s="118"/>
      <c r="OGJ91" s="118"/>
      <c r="OGK91" s="118"/>
      <c r="OGL91" s="118"/>
      <c r="OGM91" s="118"/>
      <c r="OGN91" s="118"/>
      <c r="OGO91" s="118"/>
      <c r="OGP91" s="118"/>
      <c r="OGQ91" s="118"/>
      <c r="OGR91" s="118"/>
      <c r="OGS91" s="118"/>
      <c r="OGT91" s="118"/>
      <c r="OGU91" s="118"/>
      <c r="OGV91" s="118"/>
      <c r="OGW91" s="118"/>
      <c r="OGX91" s="118"/>
      <c r="OGY91" s="118"/>
      <c r="OGZ91" s="118"/>
      <c r="OHA91" s="118"/>
      <c r="OHB91" s="118"/>
      <c r="OHC91" s="118"/>
      <c r="OHD91" s="118"/>
      <c r="OHE91" s="118"/>
      <c r="OHF91" s="118"/>
      <c r="OHG91" s="118"/>
      <c r="OHH91" s="118"/>
      <c r="OHI91" s="118"/>
      <c r="OHJ91" s="118"/>
      <c r="OHK91" s="118"/>
      <c r="OHL91" s="118"/>
      <c r="OHM91" s="118"/>
      <c r="OHN91" s="118"/>
      <c r="OHO91" s="118"/>
      <c r="OHP91" s="118"/>
      <c r="OHQ91" s="118"/>
      <c r="OHR91" s="118"/>
      <c r="OHS91" s="118"/>
      <c r="OHT91" s="118"/>
      <c r="OHU91" s="118"/>
      <c r="OHV91" s="118"/>
      <c r="OHW91" s="118"/>
      <c r="OHX91" s="118"/>
      <c r="OHY91" s="118"/>
      <c r="OHZ91" s="118"/>
      <c r="OIA91" s="118"/>
      <c r="OIB91" s="118"/>
      <c r="OIC91" s="118"/>
      <c r="OID91" s="118"/>
      <c r="OIE91" s="118"/>
      <c r="OIF91" s="118"/>
      <c r="OIG91" s="118"/>
      <c r="OIH91" s="118"/>
      <c r="OII91" s="118"/>
      <c r="OIJ91" s="118"/>
      <c r="OIK91" s="118"/>
      <c r="OIL91" s="118"/>
      <c r="OIM91" s="118"/>
      <c r="OIN91" s="118"/>
      <c r="OIO91" s="118"/>
      <c r="OIP91" s="118"/>
      <c r="OIQ91" s="118"/>
      <c r="OIR91" s="118"/>
      <c r="OIS91" s="118"/>
      <c r="OIT91" s="118"/>
      <c r="OIU91" s="118"/>
      <c r="OIV91" s="118"/>
      <c r="OIW91" s="118"/>
      <c r="OIX91" s="118"/>
      <c r="OIY91" s="118"/>
      <c r="OIZ91" s="118"/>
      <c r="OJA91" s="118"/>
      <c r="OJB91" s="118"/>
      <c r="OJC91" s="118"/>
      <c r="OJD91" s="118"/>
      <c r="OJE91" s="118"/>
      <c r="OJF91" s="118"/>
      <c r="OJG91" s="118"/>
      <c r="OJH91" s="118"/>
      <c r="OJI91" s="118"/>
      <c r="OJJ91" s="118"/>
      <c r="OJK91" s="118"/>
      <c r="OJL91" s="118"/>
      <c r="OJM91" s="118"/>
      <c r="OJN91" s="118"/>
      <c r="OJO91" s="118"/>
      <c r="OJP91" s="118"/>
      <c r="OJQ91" s="118"/>
      <c r="OJR91" s="118"/>
      <c r="OJS91" s="118"/>
      <c r="OJT91" s="118"/>
      <c r="OJU91" s="118"/>
      <c r="OJV91" s="118"/>
      <c r="OJW91" s="118"/>
      <c r="OJX91" s="118"/>
      <c r="OJY91" s="118"/>
      <c r="OJZ91" s="118"/>
      <c r="OKA91" s="118"/>
      <c r="OKB91" s="118"/>
      <c r="OKC91" s="118"/>
      <c r="OKD91" s="118"/>
      <c r="OKE91" s="118"/>
      <c r="OKF91" s="118"/>
      <c r="OKG91" s="118"/>
      <c r="OKH91" s="118"/>
      <c r="OKI91" s="118"/>
      <c r="OKJ91" s="118"/>
      <c r="OKK91" s="118"/>
      <c r="OKL91" s="118"/>
      <c r="OKM91" s="118"/>
      <c r="OKN91" s="118"/>
      <c r="OKO91" s="118"/>
      <c r="OKP91" s="118"/>
      <c r="OKQ91" s="118"/>
      <c r="OKR91" s="118"/>
      <c r="OKS91" s="118"/>
      <c r="OKT91" s="118"/>
      <c r="OKU91" s="118"/>
      <c r="OKV91" s="118"/>
      <c r="OKW91" s="118"/>
      <c r="OKX91" s="118"/>
      <c r="OKY91" s="118"/>
      <c r="OKZ91" s="118"/>
      <c r="OLA91" s="118"/>
      <c r="OLB91" s="118"/>
      <c r="OLC91" s="118"/>
      <c r="OLD91" s="118"/>
      <c r="OLE91" s="118"/>
      <c r="OLF91" s="118"/>
      <c r="OLG91" s="118"/>
      <c r="OLH91" s="118"/>
      <c r="OLI91" s="118"/>
      <c r="OLJ91" s="118"/>
      <c r="OLK91" s="118"/>
      <c r="OLL91" s="118"/>
      <c r="OLM91" s="118"/>
      <c r="OLN91" s="118"/>
      <c r="OLO91" s="118"/>
      <c r="OLP91" s="118"/>
      <c r="OLQ91" s="118"/>
      <c r="OLR91" s="118"/>
      <c r="OLS91" s="118"/>
      <c r="OLT91" s="118"/>
      <c r="OLU91" s="118"/>
      <c r="OLV91" s="118"/>
      <c r="OLW91" s="118"/>
      <c r="OLX91" s="118"/>
      <c r="OLY91" s="118"/>
      <c r="OLZ91" s="118"/>
      <c r="OMA91" s="118"/>
      <c r="OMB91" s="118"/>
      <c r="OMC91" s="118"/>
      <c r="OMD91" s="118"/>
      <c r="OME91" s="118"/>
      <c r="OMF91" s="118"/>
      <c r="OMG91" s="118"/>
      <c r="OMH91" s="118"/>
      <c r="OMI91" s="118"/>
      <c r="OMJ91" s="118"/>
      <c r="OMK91" s="118"/>
      <c r="OML91" s="118"/>
      <c r="OMM91" s="118"/>
      <c r="OMN91" s="118"/>
      <c r="OMO91" s="118"/>
      <c r="OMP91" s="118"/>
      <c r="OMQ91" s="118"/>
      <c r="OMR91" s="118"/>
      <c r="OMS91" s="118"/>
      <c r="OMT91" s="118"/>
      <c r="OMU91" s="118"/>
      <c r="OMV91" s="118"/>
      <c r="OMW91" s="118"/>
      <c r="OMX91" s="118"/>
      <c r="OMY91" s="118"/>
      <c r="OMZ91" s="118"/>
      <c r="ONA91" s="118"/>
      <c r="ONB91" s="118"/>
      <c r="ONC91" s="118"/>
      <c r="OND91" s="118"/>
      <c r="ONE91" s="118"/>
      <c r="ONF91" s="118"/>
      <c r="ONG91" s="118"/>
      <c r="ONH91" s="118"/>
      <c r="ONI91" s="118"/>
      <c r="ONJ91" s="118"/>
      <c r="ONK91" s="118"/>
      <c r="ONL91" s="118"/>
      <c r="ONM91" s="118"/>
      <c r="ONN91" s="118"/>
      <c r="ONO91" s="118"/>
      <c r="ONP91" s="118"/>
      <c r="ONQ91" s="118"/>
      <c r="ONR91" s="118"/>
      <c r="ONS91" s="118"/>
      <c r="ONT91" s="118"/>
      <c r="ONU91" s="118"/>
      <c r="ONV91" s="118"/>
      <c r="ONW91" s="118"/>
      <c r="ONX91" s="118"/>
      <c r="ONY91" s="118"/>
      <c r="ONZ91" s="118"/>
      <c r="OOA91" s="118"/>
      <c r="OOB91" s="118"/>
      <c r="OOC91" s="118"/>
      <c r="OOD91" s="118"/>
      <c r="OOE91" s="118"/>
      <c r="OOF91" s="118"/>
      <c r="OOG91" s="118"/>
      <c r="OOH91" s="118"/>
      <c r="OOI91" s="118"/>
      <c r="OOJ91" s="118"/>
      <c r="OOK91" s="118"/>
      <c r="OOL91" s="118"/>
      <c r="OOM91" s="118"/>
      <c r="OON91" s="118"/>
      <c r="OOO91" s="118"/>
      <c r="OOP91" s="118"/>
      <c r="OOQ91" s="118"/>
      <c r="OOR91" s="118"/>
      <c r="OOS91" s="118"/>
      <c r="OOT91" s="118"/>
      <c r="OOU91" s="118"/>
      <c r="OOV91" s="118"/>
      <c r="OOW91" s="118"/>
      <c r="OOX91" s="118"/>
      <c r="OOY91" s="118"/>
      <c r="OOZ91" s="118"/>
      <c r="OPA91" s="118"/>
      <c r="OPB91" s="118"/>
      <c r="OPC91" s="118"/>
      <c r="OPD91" s="118"/>
      <c r="OPE91" s="118"/>
      <c r="OPF91" s="118"/>
      <c r="OPG91" s="118"/>
      <c r="OPH91" s="118"/>
      <c r="OPI91" s="118"/>
      <c r="OPJ91" s="118"/>
      <c r="OPK91" s="118"/>
      <c r="OPL91" s="118"/>
      <c r="OPM91" s="118"/>
      <c r="OPN91" s="118"/>
      <c r="OPO91" s="118"/>
      <c r="OPP91" s="118"/>
      <c r="OPQ91" s="118"/>
      <c r="OPR91" s="118"/>
      <c r="OPS91" s="118"/>
      <c r="OPT91" s="118"/>
      <c r="OPU91" s="118"/>
      <c r="OPV91" s="118"/>
      <c r="OPW91" s="118"/>
      <c r="OPX91" s="118"/>
      <c r="OPY91" s="118"/>
      <c r="OPZ91" s="118"/>
      <c r="OQA91" s="118"/>
      <c r="OQB91" s="118"/>
      <c r="OQC91" s="118"/>
      <c r="OQD91" s="118"/>
      <c r="OQE91" s="118"/>
      <c r="OQF91" s="118"/>
      <c r="OQG91" s="118"/>
      <c r="OQH91" s="118"/>
      <c r="OQI91" s="118"/>
      <c r="OQJ91" s="118"/>
      <c r="OQK91" s="118"/>
      <c r="OQL91" s="118"/>
      <c r="OQM91" s="118"/>
      <c r="OQN91" s="118"/>
      <c r="OQO91" s="118"/>
      <c r="OQP91" s="118"/>
      <c r="OQQ91" s="118"/>
      <c r="OQR91" s="118"/>
      <c r="OQS91" s="118"/>
      <c r="OQT91" s="118"/>
      <c r="OQU91" s="118"/>
      <c r="OQV91" s="118"/>
      <c r="OQW91" s="118"/>
      <c r="OQX91" s="118"/>
      <c r="OQY91" s="118"/>
      <c r="OQZ91" s="118"/>
      <c r="ORA91" s="118"/>
      <c r="ORB91" s="118"/>
      <c r="ORC91" s="118"/>
      <c r="ORD91" s="118"/>
      <c r="ORE91" s="118"/>
      <c r="ORF91" s="118"/>
      <c r="ORG91" s="118"/>
      <c r="ORH91" s="118"/>
      <c r="ORI91" s="118"/>
      <c r="ORJ91" s="118"/>
      <c r="ORK91" s="118"/>
      <c r="ORL91" s="118"/>
      <c r="ORM91" s="118"/>
      <c r="ORN91" s="118"/>
      <c r="ORO91" s="118"/>
      <c r="ORP91" s="118"/>
      <c r="ORQ91" s="118"/>
      <c r="ORR91" s="118"/>
      <c r="ORS91" s="118"/>
      <c r="ORT91" s="118"/>
      <c r="ORU91" s="118"/>
      <c r="ORV91" s="118"/>
      <c r="ORW91" s="118"/>
      <c r="ORX91" s="118"/>
      <c r="ORY91" s="118"/>
      <c r="ORZ91" s="118"/>
      <c r="OSA91" s="118"/>
      <c r="OSB91" s="118"/>
      <c r="OSC91" s="118"/>
      <c r="OSD91" s="118"/>
      <c r="OSE91" s="118"/>
      <c r="OSF91" s="118"/>
      <c r="OSG91" s="118"/>
      <c r="OSH91" s="118"/>
      <c r="OSI91" s="118"/>
      <c r="OSJ91" s="118"/>
      <c r="OSK91" s="118"/>
      <c r="OSL91" s="118"/>
      <c r="OSM91" s="118"/>
      <c r="OSN91" s="118"/>
      <c r="OSO91" s="118"/>
      <c r="OSP91" s="118"/>
      <c r="OSQ91" s="118"/>
      <c r="OSR91" s="118"/>
      <c r="OSS91" s="118"/>
      <c r="OST91" s="118"/>
      <c r="OSU91" s="118"/>
      <c r="OSV91" s="118"/>
      <c r="OSW91" s="118"/>
      <c r="OSX91" s="118"/>
      <c r="OSY91" s="118"/>
      <c r="OSZ91" s="118"/>
      <c r="OTA91" s="118"/>
      <c r="OTB91" s="118"/>
      <c r="OTC91" s="118"/>
      <c r="OTD91" s="118"/>
      <c r="OTE91" s="118"/>
      <c r="OTF91" s="118"/>
      <c r="OTG91" s="118"/>
      <c r="OTH91" s="118"/>
      <c r="OTI91" s="118"/>
      <c r="OTJ91" s="118"/>
      <c r="OTK91" s="118"/>
      <c r="OTL91" s="118"/>
      <c r="OTM91" s="118"/>
      <c r="OTN91" s="118"/>
      <c r="OTO91" s="118"/>
      <c r="OTP91" s="118"/>
      <c r="OTQ91" s="118"/>
      <c r="OTR91" s="118"/>
      <c r="OTS91" s="118"/>
      <c r="OTT91" s="118"/>
      <c r="OTU91" s="118"/>
      <c r="OTV91" s="118"/>
      <c r="OTW91" s="118"/>
      <c r="OTX91" s="118"/>
      <c r="OTY91" s="118"/>
      <c r="OTZ91" s="118"/>
      <c r="OUA91" s="118"/>
      <c r="OUB91" s="118"/>
      <c r="OUC91" s="118"/>
      <c r="OUD91" s="118"/>
      <c r="OUE91" s="118"/>
      <c r="OUF91" s="118"/>
      <c r="OUG91" s="118"/>
      <c r="OUH91" s="118"/>
      <c r="OUI91" s="118"/>
      <c r="OUJ91" s="118"/>
      <c r="OUK91" s="118"/>
      <c r="OUL91" s="118"/>
      <c r="OUM91" s="118"/>
      <c r="OUN91" s="118"/>
      <c r="OUO91" s="118"/>
      <c r="OUP91" s="118"/>
      <c r="OUQ91" s="118"/>
      <c r="OUR91" s="118"/>
      <c r="OUS91" s="118"/>
      <c r="OUT91" s="118"/>
      <c r="OUU91" s="118"/>
      <c r="OUV91" s="118"/>
      <c r="OUW91" s="118"/>
      <c r="OUX91" s="118"/>
      <c r="OUY91" s="118"/>
      <c r="OUZ91" s="118"/>
      <c r="OVA91" s="118"/>
      <c r="OVB91" s="118"/>
      <c r="OVC91" s="118"/>
      <c r="OVD91" s="118"/>
      <c r="OVE91" s="118"/>
      <c r="OVF91" s="118"/>
      <c r="OVG91" s="118"/>
      <c r="OVH91" s="118"/>
      <c r="OVI91" s="118"/>
      <c r="OVJ91" s="118"/>
      <c r="OVK91" s="118"/>
      <c r="OVL91" s="118"/>
      <c r="OVM91" s="118"/>
      <c r="OVN91" s="118"/>
      <c r="OVO91" s="118"/>
      <c r="OVP91" s="118"/>
      <c r="OVQ91" s="118"/>
      <c r="OVR91" s="118"/>
      <c r="OVS91" s="118"/>
      <c r="OVT91" s="118"/>
      <c r="OVU91" s="118"/>
      <c r="OVV91" s="118"/>
      <c r="OVW91" s="118"/>
      <c r="OVX91" s="118"/>
      <c r="OVY91" s="118"/>
      <c r="OVZ91" s="118"/>
      <c r="OWA91" s="118"/>
      <c r="OWB91" s="118"/>
      <c r="OWC91" s="118"/>
      <c r="OWD91" s="118"/>
      <c r="OWE91" s="118"/>
      <c r="OWF91" s="118"/>
      <c r="OWG91" s="118"/>
      <c r="OWH91" s="118"/>
      <c r="OWI91" s="118"/>
      <c r="OWJ91" s="118"/>
      <c r="OWK91" s="118"/>
      <c r="OWL91" s="118"/>
      <c r="OWM91" s="118"/>
      <c r="OWN91" s="118"/>
      <c r="OWO91" s="118"/>
      <c r="OWP91" s="118"/>
      <c r="OWQ91" s="118"/>
      <c r="OWR91" s="118"/>
      <c r="OWS91" s="118"/>
      <c r="OWT91" s="118"/>
      <c r="OWU91" s="118"/>
      <c r="OWV91" s="118"/>
      <c r="OWW91" s="118"/>
      <c r="OWX91" s="118"/>
      <c r="OWY91" s="118"/>
      <c r="OWZ91" s="118"/>
      <c r="OXA91" s="118"/>
      <c r="OXB91" s="118"/>
      <c r="OXC91" s="118"/>
      <c r="OXD91" s="118"/>
      <c r="OXE91" s="118"/>
      <c r="OXF91" s="118"/>
      <c r="OXG91" s="118"/>
      <c r="OXH91" s="118"/>
      <c r="OXI91" s="118"/>
      <c r="OXJ91" s="118"/>
      <c r="OXK91" s="118"/>
      <c r="OXL91" s="118"/>
      <c r="OXM91" s="118"/>
      <c r="OXN91" s="118"/>
      <c r="OXO91" s="118"/>
      <c r="OXP91" s="118"/>
      <c r="OXQ91" s="118"/>
      <c r="OXR91" s="118"/>
      <c r="OXS91" s="118"/>
      <c r="OXT91" s="118"/>
      <c r="OXU91" s="118"/>
      <c r="OXV91" s="118"/>
      <c r="OXW91" s="118"/>
      <c r="OXX91" s="118"/>
      <c r="OXY91" s="118"/>
      <c r="OXZ91" s="118"/>
      <c r="OYA91" s="118"/>
      <c r="OYB91" s="118"/>
      <c r="OYC91" s="118"/>
      <c r="OYD91" s="118"/>
      <c r="OYE91" s="118"/>
      <c r="OYF91" s="118"/>
      <c r="OYG91" s="118"/>
      <c r="OYH91" s="118"/>
      <c r="OYI91" s="118"/>
      <c r="OYJ91" s="118"/>
      <c r="OYK91" s="118"/>
      <c r="OYL91" s="118"/>
      <c r="OYM91" s="118"/>
      <c r="OYN91" s="118"/>
      <c r="OYO91" s="118"/>
      <c r="OYP91" s="118"/>
      <c r="OYQ91" s="118"/>
      <c r="OYR91" s="118"/>
      <c r="OYS91" s="118"/>
      <c r="OYT91" s="118"/>
      <c r="OYU91" s="118"/>
      <c r="OYV91" s="118"/>
      <c r="OYW91" s="118"/>
      <c r="OYX91" s="118"/>
      <c r="OYY91" s="118"/>
      <c r="OYZ91" s="118"/>
      <c r="OZA91" s="118"/>
      <c r="OZB91" s="118"/>
      <c r="OZC91" s="118"/>
      <c r="OZD91" s="118"/>
      <c r="OZE91" s="118"/>
      <c r="OZF91" s="118"/>
      <c r="OZG91" s="118"/>
      <c r="OZH91" s="118"/>
      <c r="OZI91" s="118"/>
      <c r="OZJ91" s="118"/>
      <c r="OZK91" s="118"/>
      <c r="OZL91" s="118"/>
      <c r="OZM91" s="118"/>
      <c r="OZN91" s="118"/>
      <c r="OZO91" s="118"/>
      <c r="OZP91" s="118"/>
      <c r="OZQ91" s="118"/>
      <c r="OZR91" s="118"/>
      <c r="OZS91" s="118"/>
      <c r="OZT91" s="118"/>
      <c r="OZU91" s="118"/>
      <c r="OZV91" s="118"/>
      <c r="OZW91" s="118"/>
      <c r="OZX91" s="118"/>
      <c r="OZY91" s="118"/>
      <c r="OZZ91" s="118"/>
      <c r="PAA91" s="118"/>
      <c r="PAB91" s="118"/>
      <c r="PAC91" s="118"/>
      <c r="PAD91" s="118"/>
      <c r="PAE91" s="118"/>
      <c r="PAF91" s="118"/>
      <c r="PAG91" s="118"/>
      <c r="PAH91" s="118"/>
      <c r="PAI91" s="118"/>
      <c r="PAJ91" s="118"/>
      <c r="PAK91" s="118"/>
      <c r="PAL91" s="118"/>
      <c r="PAM91" s="118"/>
      <c r="PAN91" s="118"/>
      <c r="PAO91" s="118"/>
      <c r="PAP91" s="118"/>
      <c r="PAQ91" s="118"/>
      <c r="PAR91" s="118"/>
      <c r="PAS91" s="118"/>
      <c r="PAT91" s="118"/>
      <c r="PAU91" s="118"/>
      <c r="PAV91" s="118"/>
      <c r="PAW91" s="118"/>
      <c r="PAX91" s="118"/>
      <c r="PAY91" s="118"/>
      <c r="PAZ91" s="118"/>
      <c r="PBA91" s="118"/>
      <c r="PBB91" s="118"/>
      <c r="PBC91" s="118"/>
      <c r="PBD91" s="118"/>
      <c r="PBE91" s="118"/>
      <c r="PBF91" s="118"/>
      <c r="PBG91" s="118"/>
      <c r="PBH91" s="118"/>
      <c r="PBI91" s="118"/>
      <c r="PBJ91" s="118"/>
      <c r="PBK91" s="118"/>
      <c r="PBL91" s="118"/>
      <c r="PBM91" s="118"/>
      <c r="PBN91" s="118"/>
      <c r="PBO91" s="118"/>
      <c r="PBP91" s="118"/>
      <c r="PBQ91" s="118"/>
      <c r="PBR91" s="118"/>
      <c r="PBS91" s="118"/>
      <c r="PBT91" s="118"/>
      <c r="PBU91" s="118"/>
      <c r="PBV91" s="118"/>
      <c r="PBW91" s="118"/>
      <c r="PBX91" s="118"/>
      <c r="PBY91" s="118"/>
      <c r="PBZ91" s="118"/>
      <c r="PCA91" s="118"/>
      <c r="PCB91" s="118"/>
      <c r="PCC91" s="118"/>
      <c r="PCD91" s="118"/>
      <c r="PCE91" s="118"/>
      <c r="PCF91" s="118"/>
      <c r="PCG91" s="118"/>
      <c r="PCH91" s="118"/>
      <c r="PCI91" s="118"/>
      <c r="PCJ91" s="118"/>
      <c r="PCK91" s="118"/>
      <c r="PCL91" s="118"/>
      <c r="PCM91" s="118"/>
      <c r="PCN91" s="118"/>
      <c r="PCO91" s="118"/>
      <c r="PCP91" s="118"/>
      <c r="PCQ91" s="118"/>
      <c r="PCR91" s="118"/>
      <c r="PCS91" s="118"/>
      <c r="PCT91" s="118"/>
      <c r="PCU91" s="118"/>
      <c r="PCV91" s="118"/>
      <c r="PCW91" s="118"/>
      <c r="PCX91" s="118"/>
      <c r="PCY91" s="118"/>
      <c r="PCZ91" s="118"/>
      <c r="PDA91" s="118"/>
      <c r="PDB91" s="118"/>
      <c r="PDC91" s="118"/>
      <c r="PDD91" s="118"/>
      <c r="PDE91" s="118"/>
      <c r="PDF91" s="118"/>
      <c r="PDG91" s="118"/>
      <c r="PDH91" s="118"/>
      <c r="PDI91" s="118"/>
      <c r="PDJ91" s="118"/>
      <c r="PDK91" s="118"/>
      <c r="PDL91" s="118"/>
      <c r="PDM91" s="118"/>
      <c r="PDN91" s="118"/>
      <c r="PDO91" s="118"/>
      <c r="PDP91" s="118"/>
      <c r="PDQ91" s="118"/>
      <c r="PDR91" s="118"/>
      <c r="PDS91" s="118"/>
      <c r="PDT91" s="118"/>
      <c r="PDU91" s="118"/>
      <c r="PDV91" s="118"/>
      <c r="PDW91" s="118"/>
      <c r="PDX91" s="118"/>
      <c r="PDY91" s="118"/>
      <c r="PDZ91" s="118"/>
      <c r="PEA91" s="118"/>
      <c r="PEB91" s="118"/>
      <c r="PEC91" s="118"/>
      <c r="PED91" s="118"/>
      <c r="PEE91" s="118"/>
      <c r="PEF91" s="118"/>
      <c r="PEG91" s="118"/>
      <c r="PEH91" s="118"/>
      <c r="PEI91" s="118"/>
      <c r="PEJ91" s="118"/>
      <c r="PEK91" s="118"/>
      <c r="PEL91" s="118"/>
      <c r="PEM91" s="118"/>
      <c r="PEN91" s="118"/>
      <c r="PEO91" s="118"/>
      <c r="PEP91" s="118"/>
      <c r="PEQ91" s="118"/>
      <c r="PER91" s="118"/>
      <c r="PES91" s="118"/>
      <c r="PET91" s="118"/>
      <c r="PEU91" s="118"/>
      <c r="PEV91" s="118"/>
      <c r="PEW91" s="118"/>
      <c r="PEX91" s="118"/>
      <c r="PEY91" s="118"/>
      <c r="PEZ91" s="118"/>
      <c r="PFA91" s="118"/>
      <c r="PFB91" s="118"/>
      <c r="PFC91" s="118"/>
      <c r="PFD91" s="118"/>
      <c r="PFE91" s="118"/>
      <c r="PFF91" s="118"/>
      <c r="PFG91" s="118"/>
      <c r="PFH91" s="118"/>
      <c r="PFI91" s="118"/>
      <c r="PFJ91" s="118"/>
      <c r="PFK91" s="118"/>
      <c r="PFL91" s="118"/>
      <c r="PFM91" s="118"/>
      <c r="PFN91" s="118"/>
      <c r="PFO91" s="118"/>
      <c r="PFP91" s="118"/>
      <c r="PFQ91" s="118"/>
      <c r="PFR91" s="118"/>
      <c r="PFS91" s="118"/>
      <c r="PFT91" s="118"/>
      <c r="PFU91" s="118"/>
      <c r="PFV91" s="118"/>
      <c r="PFW91" s="118"/>
      <c r="PFX91" s="118"/>
      <c r="PFY91" s="118"/>
      <c r="PFZ91" s="118"/>
      <c r="PGA91" s="118"/>
      <c r="PGB91" s="118"/>
      <c r="PGC91" s="118"/>
      <c r="PGD91" s="118"/>
      <c r="PGE91" s="118"/>
      <c r="PGF91" s="118"/>
      <c r="PGG91" s="118"/>
      <c r="PGH91" s="118"/>
      <c r="PGI91" s="118"/>
      <c r="PGJ91" s="118"/>
      <c r="PGK91" s="118"/>
      <c r="PGL91" s="118"/>
      <c r="PGM91" s="118"/>
      <c r="PGN91" s="118"/>
      <c r="PGO91" s="118"/>
      <c r="PGP91" s="118"/>
      <c r="PGQ91" s="118"/>
      <c r="PGR91" s="118"/>
      <c r="PGS91" s="118"/>
      <c r="PGT91" s="118"/>
      <c r="PGU91" s="118"/>
      <c r="PGV91" s="118"/>
      <c r="PGW91" s="118"/>
      <c r="PGX91" s="118"/>
      <c r="PGY91" s="118"/>
      <c r="PGZ91" s="118"/>
      <c r="PHA91" s="118"/>
      <c r="PHB91" s="118"/>
      <c r="PHC91" s="118"/>
      <c r="PHD91" s="118"/>
      <c r="PHE91" s="118"/>
      <c r="PHF91" s="118"/>
      <c r="PHG91" s="118"/>
      <c r="PHH91" s="118"/>
      <c r="PHI91" s="118"/>
      <c r="PHJ91" s="118"/>
      <c r="PHK91" s="118"/>
      <c r="PHL91" s="118"/>
      <c r="PHM91" s="118"/>
      <c r="PHN91" s="118"/>
      <c r="PHO91" s="118"/>
      <c r="PHP91" s="118"/>
      <c r="PHQ91" s="118"/>
      <c r="PHR91" s="118"/>
      <c r="PHS91" s="118"/>
      <c r="PHT91" s="118"/>
      <c r="PHU91" s="118"/>
      <c r="PHV91" s="118"/>
      <c r="PHW91" s="118"/>
      <c r="PHX91" s="118"/>
      <c r="PHY91" s="118"/>
      <c r="PHZ91" s="118"/>
      <c r="PIA91" s="118"/>
      <c r="PIB91" s="118"/>
      <c r="PIC91" s="118"/>
      <c r="PID91" s="118"/>
      <c r="PIE91" s="118"/>
      <c r="PIF91" s="118"/>
      <c r="PIG91" s="118"/>
      <c r="PIH91" s="118"/>
      <c r="PII91" s="118"/>
      <c r="PIJ91" s="118"/>
      <c r="PIK91" s="118"/>
      <c r="PIL91" s="118"/>
      <c r="PIM91" s="118"/>
      <c r="PIN91" s="118"/>
      <c r="PIO91" s="118"/>
      <c r="PIP91" s="118"/>
      <c r="PIQ91" s="118"/>
      <c r="PIR91" s="118"/>
      <c r="PIS91" s="118"/>
      <c r="PIT91" s="118"/>
      <c r="PIU91" s="118"/>
      <c r="PIV91" s="118"/>
      <c r="PIW91" s="118"/>
      <c r="PIX91" s="118"/>
      <c r="PIY91" s="118"/>
      <c r="PIZ91" s="118"/>
      <c r="PJA91" s="118"/>
      <c r="PJB91" s="118"/>
      <c r="PJC91" s="118"/>
      <c r="PJD91" s="118"/>
      <c r="PJE91" s="118"/>
      <c r="PJF91" s="118"/>
      <c r="PJG91" s="118"/>
      <c r="PJH91" s="118"/>
      <c r="PJI91" s="118"/>
      <c r="PJJ91" s="118"/>
      <c r="PJK91" s="118"/>
      <c r="PJL91" s="118"/>
      <c r="PJM91" s="118"/>
      <c r="PJN91" s="118"/>
      <c r="PJO91" s="118"/>
      <c r="PJP91" s="118"/>
      <c r="PJQ91" s="118"/>
      <c r="PJR91" s="118"/>
      <c r="PJS91" s="118"/>
      <c r="PJT91" s="118"/>
      <c r="PJU91" s="118"/>
      <c r="PJV91" s="118"/>
      <c r="PJW91" s="118"/>
      <c r="PJX91" s="118"/>
      <c r="PJY91" s="118"/>
      <c r="PJZ91" s="118"/>
      <c r="PKA91" s="118"/>
      <c r="PKB91" s="118"/>
      <c r="PKC91" s="118"/>
      <c r="PKD91" s="118"/>
      <c r="PKE91" s="118"/>
      <c r="PKF91" s="118"/>
      <c r="PKG91" s="118"/>
      <c r="PKH91" s="118"/>
      <c r="PKI91" s="118"/>
      <c r="PKJ91" s="118"/>
      <c r="PKK91" s="118"/>
      <c r="PKL91" s="118"/>
      <c r="PKM91" s="118"/>
      <c r="PKN91" s="118"/>
      <c r="PKO91" s="118"/>
      <c r="PKP91" s="118"/>
      <c r="PKQ91" s="118"/>
      <c r="PKR91" s="118"/>
      <c r="PKS91" s="118"/>
      <c r="PKT91" s="118"/>
      <c r="PKU91" s="118"/>
      <c r="PKV91" s="118"/>
      <c r="PKW91" s="118"/>
      <c r="PKX91" s="118"/>
      <c r="PKY91" s="118"/>
      <c r="PKZ91" s="118"/>
      <c r="PLA91" s="118"/>
      <c r="PLB91" s="118"/>
      <c r="PLC91" s="118"/>
      <c r="PLD91" s="118"/>
      <c r="PLE91" s="118"/>
      <c r="PLF91" s="118"/>
      <c r="PLG91" s="118"/>
      <c r="PLH91" s="118"/>
      <c r="PLI91" s="118"/>
      <c r="PLJ91" s="118"/>
      <c r="PLK91" s="118"/>
      <c r="PLL91" s="118"/>
      <c r="PLM91" s="118"/>
      <c r="PLN91" s="118"/>
      <c r="PLO91" s="118"/>
      <c r="PLP91" s="118"/>
      <c r="PLQ91" s="118"/>
      <c r="PLR91" s="118"/>
      <c r="PLS91" s="118"/>
      <c r="PLT91" s="118"/>
      <c r="PLU91" s="118"/>
      <c r="PLV91" s="118"/>
      <c r="PLW91" s="118"/>
      <c r="PLX91" s="118"/>
      <c r="PLY91" s="118"/>
      <c r="PLZ91" s="118"/>
      <c r="PMA91" s="118"/>
      <c r="PMB91" s="118"/>
      <c r="PMC91" s="118"/>
      <c r="PMD91" s="118"/>
      <c r="PME91" s="118"/>
      <c r="PMF91" s="118"/>
      <c r="PMG91" s="118"/>
      <c r="PMH91" s="118"/>
      <c r="PMI91" s="118"/>
      <c r="PMJ91" s="118"/>
      <c r="PMK91" s="118"/>
      <c r="PML91" s="118"/>
      <c r="PMM91" s="118"/>
      <c r="PMN91" s="118"/>
      <c r="PMO91" s="118"/>
      <c r="PMP91" s="118"/>
      <c r="PMQ91" s="118"/>
      <c r="PMR91" s="118"/>
      <c r="PMS91" s="118"/>
      <c r="PMT91" s="118"/>
      <c r="PMU91" s="118"/>
      <c r="PMV91" s="118"/>
      <c r="PMW91" s="118"/>
      <c r="PMX91" s="118"/>
      <c r="PMY91" s="118"/>
      <c r="PMZ91" s="118"/>
      <c r="PNA91" s="118"/>
      <c r="PNB91" s="118"/>
      <c r="PNC91" s="118"/>
      <c r="PND91" s="118"/>
      <c r="PNE91" s="118"/>
      <c r="PNF91" s="118"/>
      <c r="PNG91" s="118"/>
      <c r="PNH91" s="118"/>
      <c r="PNI91" s="118"/>
      <c r="PNJ91" s="118"/>
      <c r="PNK91" s="118"/>
      <c r="PNL91" s="118"/>
      <c r="PNM91" s="118"/>
      <c r="PNN91" s="118"/>
      <c r="PNO91" s="118"/>
      <c r="PNP91" s="118"/>
      <c r="PNQ91" s="118"/>
      <c r="PNR91" s="118"/>
      <c r="PNS91" s="118"/>
      <c r="PNT91" s="118"/>
      <c r="PNU91" s="118"/>
      <c r="PNV91" s="118"/>
      <c r="PNW91" s="118"/>
      <c r="PNX91" s="118"/>
      <c r="PNY91" s="118"/>
      <c r="PNZ91" s="118"/>
      <c r="POA91" s="118"/>
      <c r="POB91" s="118"/>
      <c r="POC91" s="118"/>
      <c r="POD91" s="118"/>
      <c r="POE91" s="118"/>
      <c r="POF91" s="118"/>
      <c r="POG91" s="118"/>
      <c r="POH91" s="118"/>
      <c r="POI91" s="118"/>
      <c r="POJ91" s="118"/>
      <c r="POK91" s="118"/>
      <c r="POL91" s="118"/>
      <c r="POM91" s="118"/>
      <c r="PON91" s="118"/>
      <c r="POO91" s="118"/>
      <c r="POP91" s="118"/>
      <c r="POQ91" s="118"/>
      <c r="POR91" s="118"/>
      <c r="POS91" s="118"/>
      <c r="POT91" s="118"/>
      <c r="POU91" s="118"/>
      <c r="POV91" s="118"/>
      <c r="POW91" s="118"/>
      <c r="POX91" s="118"/>
      <c r="POY91" s="118"/>
      <c r="POZ91" s="118"/>
      <c r="PPA91" s="118"/>
      <c r="PPB91" s="118"/>
      <c r="PPC91" s="118"/>
      <c r="PPD91" s="118"/>
      <c r="PPE91" s="118"/>
      <c r="PPF91" s="118"/>
      <c r="PPG91" s="118"/>
      <c r="PPH91" s="118"/>
      <c r="PPI91" s="118"/>
      <c r="PPJ91" s="118"/>
      <c r="PPK91" s="118"/>
      <c r="PPL91" s="118"/>
      <c r="PPM91" s="118"/>
      <c r="PPN91" s="118"/>
      <c r="PPO91" s="118"/>
      <c r="PPP91" s="118"/>
      <c r="PPQ91" s="118"/>
      <c r="PPR91" s="118"/>
      <c r="PPS91" s="118"/>
      <c r="PPT91" s="118"/>
      <c r="PPU91" s="118"/>
      <c r="PPV91" s="118"/>
      <c r="PPW91" s="118"/>
      <c r="PPX91" s="118"/>
      <c r="PPY91" s="118"/>
      <c r="PPZ91" s="118"/>
      <c r="PQA91" s="118"/>
      <c r="PQB91" s="118"/>
      <c r="PQC91" s="118"/>
      <c r="PQD91" s="118"/>
      <c r="PQE91" s="118"/>
      <c r="PQF91" s="118"/>
      <c r="PQG91" s="118"/>
      <c r="PQH91" s="118"/>
      <c r="PQI91" s="118"/>
      <c r="PQJ91" s="118"/>
      <c r="PQK91" s="118"/>
      <c r="PQL91" s="118"/>
      <c r="PQM91" s="118"/>
      <c r="PQN91" s="118"/>
      <c r="PQO91" s="118"/>
      <c r="PQP91" s="118"/>
      <c r="PQQ91" s="118"/>
      <c r="PQR91" s="118"/>
      <c r="PQS91" s="118"/>
      <c r="PQT91" s="118"/>
      <c r="PQU91" s="118"/>
      <c r="PQV91" s="118"/>
      <c r="PQW91" s="118"/>
      <c r="PQX91" s="118"/>
      <c r="PQY91" s="118"/>
      <c r="PQZ91" s="118"/>
      <c r="PRA91" s="118"/>
      <c r="PRB91" s="118"/>
      <c r="PRC91" s="118"/>
      <c r="PRD91" s="118"/>
      <c r="PRE91" s="118"/>
      <c r="PRF91" s="118"/>
      <c r="PRG91" s="118"/>
      <c r="PRH91" s="118"/>
      <c r="PRI91" s="118"/>
      <c r="PRJ91" s="118"/>
      <c r="PRK91" s="118"/>
      <c r="PRL91" s="118"/>
      <c r="PRM91" s="118"/>
      <c r="PRN91" s="118"/>
      <c r="PRO91" s="118"/>
      <c r="PRP91" s="118"/>
      <c r="PRQ91" s="118"/>
      <c r="PRR91" s="118"/>
      <c r="PRS91" s="118"/>
      <c r="PRT91" s="118"/>
      <c r="PRU91" s="118"/>
      <c r="PRV91" s="118"/>
      <c r="PRW91" s="118"/>
      <c r="PRX91" s="118"/>
      <c r="PRY91" s="118"/>
      <c r="PRZ91" s="118"/>
      <c r="PSA91" s="118"/>
      <c r="PSB91" s="118"/>
      <c r="PSC91" s="118"/>
      <c r="PSD91" s="118"/>
      <c r="PSE91" s="118"/>
      <c r="PSF91" s="118"/>
      <c r="PSG91" s="118"/>
      <c r="PSH91" s="118"/>
      <c r="PSI91" s="118"/>
      <c r="PSJ91" s="118"/>
      <c r="PSK91" s="118"/>
      <c r="PSL91" s="118"/>
      <c r="PSM91" s="118"/>
      <c r="PSN91" s="118"/>
      <c r="PSO91" s="118"/>
      <c r="PSP91" s="118"/>
      <c r="PSQ91" s="118"/>
      <c r="PSR91" s="118"/>
      <c r="PSS91" s="118"/>
      <c r="PST91" s="118"/>
      <c r="PSU91" s="118"/>
      <c r="PSV91" s="118"/>
      <c r="PSW91" s="118"/>
      <c r="PSX91" s="118"/>
      <c r="PSY91" s="118"/>
      <c r="PSZ91" s="118"/>
      <c r="PTA91" s="118"/>
      <c r="PTB91" s="118"/>
      <c r="PTC91" s="118"/>
      <c r="PTD91" s="118"/>
      <c r="PTE91" s="118"/>
      <c r="PTF91" s="118"/>
      <c r="PTG91" s="118"/>
      <c r="PTH91" s="118"/>
      <c r="PTI91" s="118"/>
      <c r="PTJ91" s="118"/>
      <c r="PTK91" s="118"/>
      <c r="PTL91" s="118"/>
      <c r="PTM91" s="118"/>
      <c r="PTN91" s="118"/>
      <c r="PTO91" s="118"/>
      <c r="PTP91" s="118"/>
      <c r="PTQ91" s="118"/>
      <c r="PTR91" s="118"/>
      <c r="PTS91" s="118"/>
      <c r="PTT91" s="118"/>
      <c r="PTU91" s="118"/>
      <c r="PTV91" s="118"/>
      <c r="PTW91" s="118"/>
      <c r="PTX91" s="118"/>
      <c r="PTY91" s="118"/>
      <c r="PTZ91" s="118"/>
      <c r="PUA91" s="118"/>
      <c r="PUB91" s="118"/>
      <c r="PUC91" s="118"/>
      <c r="PUD91" s="118"/>
      <c r="PUE91" s="118"/>
      <c r="PUF91" s="118"/>
      <c r="PUG91" s="118"/>
      <c r="PUH91" s="118"/>
      <c r="PUI91" s="118"/>
      <c r="PUJ91" s="118"/>
      <c r="PUK91" s="118"/>
      <c r="PUL91" s="118"/>
      <c r="PUM91" s="118"/>
      <c r="PUN91" s="118"/>
      <c r="PUO91" s="118"/>
      <c r="PUP91" s="118"/>
      <c r="PUQ91" s="118"/>
      <c r="PUR91" s="118"/>
      <c r="PUS91" s="118"/>
      <c r="PUT91" s="118"/>
      <c r="PUU91" s="118"/>
      <c r="PUV91" s="118"/>
      <c r="PUW91" s="118"/>
      <c r="PUX91" s="118"/>
      <c r="PUY91" s="118"/>
      <c r="PUZ91" s="118"/>
      <c r="PVA91" s="118"/>
      <c r="PVB91" s="118"/>
      <c r="PVC91" s="118"/>
      <c r="PVD91" s="118"/>
      <c r="PVE91" s="118"/>
      <c r="PVF91" s="118"/>
      <c r="PVG91" s="118"/>
      <c r="PVH91" s="118"/>
      <c r="PVI91" s="118"/>
      <c r="PVJ91" s="118"/>
      <c r="PVK91" s="118"/>
      <c r="PVL91" s="118"/>
      <c r="PVM91" s="118"/>
      <c r="PVN91" s="118"/>
      <c r="PVO91" s="118"/>
      <c r="PVP91" s="118"/>
      <c r="PVQ91" s="118"/>
      <c r="PVR91" s="118"/>
      <c r="PVS91" s="118"/>
      <c r="PVT91" s="118"/>
      <c r="PVU91" s="118"/>
      <c r="PVV91" s="118"/>
      <c r="PVW91" s="118"/>
      <c r="PVX91" s="118"/>
      <c r="PVY91" s="118"/>
      <c r="PVZ91" s="118"/>
      <c r="PWA91" s="118"/>
      <c r="PWB91" s="118"/>
      <c r="PWC91" s="118"/>
      <c r="PWD91" s="118"/>
      <c r="PWE91" s="118"/>
      <c r="PWF91" s="118"/>
      <c r="PWG91" s="118"/>
      <c r="PWH91" s="118"/>
      <c r="PWI91" s="118"/>
      <c r="PWJ91" s="118"/>
      <c r="PWK91" s="118"/>
      <c r="PWL91" s="118"/>
      <c r="PWM91" s="118"/>
      <c r="PWN91" s="118"/>
      <c r="PWO91" s="118"/>
      <c r="PWP91" s="118"/>
      <c r="PWQ91" s="118"/>
      <c r="PWR91" s="118"/>
      <c r="PWS91" s="118"/>
      <c r="PWT91" s="118"/>
      <c r="PWU91" s="118"/>
      <c r="PWV91" s="118"/>
      <c r="PWW91" s="118"/>
      <c r="PWX91" s="118"/>
      <c r="PWY91" s="118"/>
      <c r="PWZ91" s="118"/>
      <c r="PXA91" s="118"/>
      <c r="PXB91" s="118"/>
      <c r="PXC91" s="118"/>
      <c r="PXD91" s="118"/>
      <c r="PXE91" s="118"/>
      <c r="PXF91" s="118"/>
      <c r="PXG91" s="118"/>
      <c r="PXH91" s="118"/>
      <c r="PXI91" s="118"/>
      <c r="PXJ91" s="118"/>
      <c r="PXK91" s="118"/>
      <c r="PXL91" s="118"/>
      <c r="PXM91" s="118"/>
      <c r="PXN91" s="118"/>
      <c r="PXO91" s="118"/>
      <c r="PXP91" s="118"/>
      <c r="PXQ91" s="118"/>
      <c r="PXR91" s="118"/>
      <c r="PXS91" s="118"/>
      <c r="PXT91" s="118"/>
      <c r="PXU91" s="118"/>
      <c r="PXV91" s="118"/>
      <c r="PXW91" s="118"/>
      <c r="PXX91" s="118"/>
      <c r="PXY91" s="118"/>
      <c r="PXZ91" s="118"/>
      <c r="PYA91" s="118"/>
      <c r="PYB91" s="118"/>
      <c r="PYC91" s="118"/>
      <c r="PYD91" s="118"/>
      <c r="PYE91" s="118"/>
      <c r="PYF91" s="118"/>
      <c r="PYG91" s="118"/>
      <c r="PYH91" s="118"/>
      <c r="PYI91" s="118"/>
      <c r="PYJ91" s="118"/>
      <c r="PYK91" s="118"/>
      <c r="PYL91" s="118"/>
      <c r="PYM91" s="118"/>
      <c r="PYN91" s="118"/>
      <c r="PYO91" s="118"/>
      <c r="PYP91" s="118"/>
      <c r="PYQ91" s="118"/>
      <c r="PYR91" s="118"/>
      <c r="PYS91" s="118"/>
      <c r="PYT91" s="118"/>
      <c r="PYU91" s="118"/>
      <c r="PYV91" s="118"/>
      <c r="PYW91" s="118"/>
      <c r="PYX91" s="118"/>
      <c r="PYY91" s="118"/>
      <c r="PYZ91" s="118"/>
      <c r="PZA91" s="118"/>
      <c r="PZB91" s="118"/>
      <c r="PZC91" s="118"/>
      <c r="PZD91" s="118"/>
      <c r="PZE91" s="118"/>
      <c r="PZF91" s="118"/>
      <c r="PZG91" s="118"/>
      <c r="PZH91" s="118"/>
      <c r="PZI91" s="118"/>
      <c r="PZJ91" s="118"/>
      <c r="PZK91" s="118"/>
      <c r="PZL91" s="118"/>
      <c r="PZM91" s="118"/>
      <c r="PZN91" s="118"/>
      <c r="PZO91" s="118"/>
      <c r="PZP91" s="118"/>
      <c r="PZQ91" s="118"/>
      <c r="PZR91" s="118"/>
      <c r="PZS91" s="118"/>
      <c r="PZT91" s="118"/>
      <c r="PZU91" s="118"/>
      <c r="PZV91" s="118"/>
      <c r="PZW91" s="118"/>
      <c r="PZX91" s="118"/>
      <c r="PZY91" s="118"/>
      <c r="PZZ91" s="118"/>
      <c r="QAA91" s="118"/>
      <c r="QAB91" s="118"/>
      <c r="QAC91" s="118"/>
      <c r="QAD91" s="118"/>
      <c r="QAE91" s="118"/>
      <c r="QAF91" s="118"/>
      <c r="QAG91" s="118"/>
      <c r="QAH91" s="118"/>
      <c r="QAI91" s="118"/>
      <c r="QAJ91" s="118"/>
      <c r="QAK91" s="118"/>
      <c r="QAL91" s="118"/>
      <c r="QAM91" s="118"/>
      <c r="QAN91" s="118"/>
      <c r="QAO91" s="118"/>
      <c r="QAP91" s="118"/>
      <c r="QAQ91" s="118"/>
      <c r="QAR91" s="118"/>
      <c r="QAS91" s="118"/>
      <c r="QAT91" s="118"/>
      <c r="QAU91" s="118"/>
      <c r="QAV91" s="118"/>
      <c r="QAW91" s="118"/>
      <c r="QAX91" s="118"/>
      <c r="QAY91" s="118"/>
      <c r="QAZ91" s="118"/>
      <c r="QBA91" s="118"/>
      <c r="QBB91" s="118"/>
      <c r="QBC91" s="118"/>
      <c r="QBD91" s="118"/>
      <c r="QBE91" s="118"/>
      <c r="QBF91" s="118"/>
      <c r="QBG91" s="118"/>
      <c r="QBH91" s="118"/>
      <c r="QBI91" s="118"/>
      <c r="QBJ91" s="118"/>
      <c r="QBK91" s="118"/>
      <c r="QBL91" s="118"/>
      <c r="QBM91" s="118"/>
      <c r="QBN91" s="118"/>
      <c r="QBO91" s="118"/>
      <c r="QBP91" s="118"/>
      <c r="QBQ91" s="118"/>
      <c r="QBR91" s="118"/>
      <c r="QBS91" s="118"/>
      <c r="QBT91" s="118"/>
      <c r="QBU91" s="118"/>
      <c r="QBV91" s="118"/>
      <c r="QBW91" s="118"/>
      <c r="QBX91" s="118"/>
      <c r="QBY91" s="118"/>
      <c r="QBZ91" s="118"/>
      <c r="QCA91" s="118"/>
      <c r="QCB91" s="118"/>
      <c r="QCC91" s="118"/>
      <c r="QCD91" s="118"/>
      <c r="QCE91" s="118"/>
      <c r="QCF91" s="118"/>
      <c r="QCG91" s="118"/>
      <c r="QCH91" s="118"/>
      <c r="QCI91" s="118"/>
      <c r="QCJ91" s="118"/>
      <c r="QCK91" s="118"/>
      <c r="QCL91" s="118"/>
      <c r="QCM91" s="118"/>
      <c r="QCN91" s="118"/>
      <c r="QCO91" s="118"/>
      <c r="QCP91" s="118"/>
      <c r="QCQ91" s="118"/>
      <c r="QCR91" s="118"/>
      <c r="QCS91" s="118"/>
      <c r="QCT91" s="118"/>
      <c r="QCU91" s="118"/>
      <c r="QCV91" s="118"/>
      <c r="QCW91" s="118"/>
      <c r="QCX91" s="118"/>
      <c r="QCY91" s="118"/>
      <c r="QCZ91" s="118"/>
      <c r="QDA91" s="118"/>
      <c r="QDB91" s="118"/>
      <c r="QDC91" s="118"/>
      <c r="QDD91" s="118"/>
      <c r="QDE91" s="118"/>
      <c r="QDF91" s="118"/>
      <c r="QDG91" s="118"/>
      <c r="QDH91" s="118"/>
      <c r="QDI91" s="118"/>
      <c r="QDJ91" s="118"/>
      <c r="QDK91" s="118"/>
      <c r="QDL91" s="118"/>
      <c r="QDM91" s="118"/>
      <c r="QDN91" s="118"/>
      <c r="QDO91" s="118"/>
      <c r="QDP91" s="118"/>
      <c r="QDQ91" s="118"/>
      <c r="QDR91" s="118"/>
      <c r="QDS91" s="118"/>
      <c r="QDT91" s="118"/>
      <c r="QDU91" s="118"/>
      <c r="QDV91" s="118"/>
      <c r="QDW91" s="118"/>
      <c r="QDX91" s="118"/>
      <c r="QDY91" s="118"/>
      <c r="QDZ91" s="118"/>
      <c r="QEA91" s="118"/>
      <c r="QEB91" s="118"/>
      <c r="QEC91" s="118"/>
      <c r="QED91" s="118"/>
      <c r="QEE91" s="118"/>
      <c r="QEF91" s="118"/>
      <c r="QEG91" s="118"/>
      <c r="QEH91" s="118"/>
      <c r="QEI91" s="118"/>
      <c r="QEJ91" s="118"/>
      <c r="QEK91" s="118"/>
      <c r="QEL91" s="118"/>
      <c r="QEM91" s="118"/>
      <c r="QEN91" s="118"/>
      <c r="QEO91" s="118"/>
      <c r="QEP91" s="118"/>
      <c r="QEQ91" s="118"/>
      <c r="QER91" s="118"/>
      <c r="QES91" s="118"/>
      <c r="QET91" s="118"/>
      <c r="QEU91" s="118"/>
      <c r="QEV91" s="118"/>
      <c r="QEW91" s="118"/>
      <c r="QEX91" s="118"/>
      <c r="QEY91" s="118"/>
      <c r="QEZ91" s="118"/>
      <c r="QFA91" s="118"/>
      <c r="QFB91" s="118"/>
      <c r="QFC91" s="118"/>
      <c r="QFD91" s="118"/>
      <c r="QFE91" s="118"/>
      <c r="QFF91" s="118"/>
      <c r="QFG91" s="118"/>
      <c r="QFH91" s="118"/>
      <c r="QFI91" s="118"/>
      <c r="QFJ91" s="118"/>
      <c r="QFK91" s="118"/>
      <c r="QFL91" s="118"/>
      <c r="QFM91" s="118"/>
      <c r="QFN91" s="118"/>
      <c r="QFO91" s="118"/>
      <c r="QFP91" s="118"/>
      <c r="QFQ91" s="118"/>
      <c r="QFR91" s="118"/>
      <c r="QFS91" s="118"/>
      <c r="QFT91" s="118"/>
      <c r="QFU91" s="118"/>
      <c r="QFV91" s="118"/>
      <c r="QFW91" s="118"/>
      <c r="QFX91" s="118"/>
      <c r="QFY91" s="118"/>
      <c r="QFZ91" s="118"/>
      <c r="QGA91" s="118"/>
      <c r="QGB91" s="118"/>
      <c r="QGC91" s="118"/>
      <c r="QGD91" s="118"/>
      <c r="QGE91" s="118"/>
      <c r="QGF91" s="118"/>
      <c r="QGG91" s="118"/>
      <c r="QGH91" s="118"/>
      <c r="QGI91" s="118"/>
      <c r="QGJ91" s="118"/>
      <c r="QGK91" s="118"/>
      <c r="QGL91" s="118"/>
      <c r="QGM91" s="118"/>
      <c r="QGN91" s="118"/>
      <c r="QGO91" s="118"/>
      <c r="QGP91" s="118"/>
      <c r="QGQ91" s="118"/>
      <c r="QGR91" s="118"/>
      <c r="QGS91" s="118"/>
      <c r="QGT91" s="118"/>
      <c r="QGU91" s="118"/>
      <c r="QGV91" s="118"/>
      <c r="QGW91" s="118"/>
      <c r="QGX91" s="118"/>
      <c r="QGY91" s="118"/>
      <c r="QGZ91" s="118"/>
      <c r="QHA91" s="118"/>
      <c r="QHB91" s="118"/>
      <c r="QHC91" s="118"/>
      <c r="QHD91" s="118"/>
      <c r="QHE91" s="118"/>
      <c r="QHF91" s="118"/>
      <c r="QHG91" s="118"/>
      <c r="QHH91" s="118"/>
      <c r="QHI91" s="118"/>
      <c r="QHJ91" s="118"/>
      <c r="QHK91" s="118"/>
      <c r="QHL91" s="118"/>
      <c r="QHM91" s="118"/>
      <c r="QHN91" s="118"/>
      <c r="QHO91" s="118"/>
      <c r="QHP91" s="118"/>
      <c r="QHQ91" s="118"/>
      <c r="QHR91" s="118"/>
      <c r="QHS91" s="118"/>
      <c r="QHT91" s="118"/>
      <c r="QHU91" s="118"/>
      <c r="QHV91" s="118"/>
      <c r="QHW91" s="118"/>
      <c r="QHX91" s="118"/>
      <c r="QHY91" s="118"/>
      <c r="QHZ91" s="118"/>
      <c r="QIA91" s="118"/>
      <c r="QIB91" s="118"/>
      <c r="QIC91" s="118"/>
      <c r="QID91" s="118"/>
      <c r="QIE91" s="118"/>
      <c r="QIF91" s="118"/>
      <c r="QIG91" s="118"/>
      <c r="QIH91" s="118"/>
      <c r="QII91" s="118"/>
      <c r="QIJ91" s="118"/>
      <c r="QIK91" s="118"/>
      <c r="QIL91" s="118"/>
      <c r="QIM91" s="118"/>
      <c r="QIN91" s="118"/>
      <c r="QIO91" s="118"/>
      <c r="QIP91" s="118"/>
      <c r="QIQ91" s="118"/>
      <c r="QIR91" s="118"/>
      <c r="QIS91" s="118"/>
      <c r="QIT91" s="118"/>
      <c r="QIU91" s="118"/>
      <c r="QIV91" s="118"/>
      <c r="QIW91" s="118"/>
      <c r="QIX91" s="118"/>
      <c r="QIY91" s="118"/>
      <c r="QIZ91" s="118"/>
      <c r="QJA91" s="118"/>
      <c r="QJB91" s="118"/>
      <c r="QJC91" s="118"/>
      <c r="QJD91" s="118"/>
      <c r="QJE91" s="118"/>
      <c r="QJF91" s="118"/>
      <c r="QJG91" s="118"/>
      <c r="QJH91" s="118"/>
      <c r="QJI91" s="118"/>
      <c r="QJJ91" s="118"/>
      <c r="QJK91" s="118"/>
      <c r="QJL91" s="118"/>
      <c r="QJM91" s="118"/>
      <c r="QJN91" s="118"/>
      <c r="QJO91" s="118"/>
      <c r="QJP91" s="118"/>
      <c r="QJQ91" s="118"/>
      <c r="QJR91" s="118"/>
      <c r="QJS91" s="118"/>
      <c r="QJT91" s="118"/>
      <c r="QJU91" s="118"/>
      <c r="QJV91" s="118"/>
      <c r="QJW91" s="118"/>
      <c r="QJX91" s="118"/>
      <c r="QJY91" s="118"/>
      <c r="QJZ91" s="118"/>
      <c r="QKA91" s="118"/>
      <c r="QKB91" s="118"/>
      <c r="QKC91" s="118"/>
      <c r="QKD91" s="118"/>
      <c r="QKE91" s="118"/>
      <c r="QKF91" s="118"/>
      <c r="QKG91" s="118"/>
      <c r="QKH91" s="118"/>
      <c r="QKI91" s="118"/>
      <c r="QKJ91" s="118"/>
      <c r="QKK91" s="118"/>
      <c r="QKL91" s="118"/>
      <c r="QKM91" s="118"/>
      <c r="QKN91" s="118"/>
      <c r="QKO91" s="118"/>
      <c r="QKP91" s="118"/>
      <c r="QKQ91" s="118"/>
      <c r="QKR91" s="118"/>
      <c r="QKS91" s="118"/>
      <c r="QKT91" s="118"/>
      <c r="QKU91" s="118"/>
      <c r="QKV91" s="118"/>
      <c r="QKW91" s="118"/>
      <c r="QKX91" s="118"/>
      <c r="QKY91" s="118"/>
      <c r="QKZ91" s="118"/>
      <c r="QLA91" s="118"/>
      <c r="QLB91" s="118"/>
      <c r="QLC91" s="118"/>
      <c r="QLD91" s="118"/>
      <c r="QLE91" s="118"/>
      <c r="QLF91" s="118"/>
      <c r="QLG91" s="118"/>
      <c r="QLH91" s="118"/>
      <c r="QLI91" s="118"/>
      <c r="QLJ91" s="118"/>
      <c r="QLK91" s="118"/>
      <c r="QLL91" s="118"/>
      <c r="QLM91" s="118"/>
      <c r="QLN91" s="118"/>
      <c r="QLO91" s="118"/>
      <c r="QLP91" s="118"/>
      <c r="QLQ91" s="118"/>
      <c r="QLR91" s="118"/>
      <c r="QLS91" s="118"/>
      <c r="QLT91" s="118"/>
      <c r="QLU91" s="118"/>
      <c r="QLV91" s="118"/>
      <c r="QLW91" s="118"/>
      <c r="QLX91" s="118"/>
      <c r="QLY91" s="118"/>
      <c r="QLZ91" s="118"/>
      <c r="QMA91" s="118"/>
      <c r="QMB91" s="118"/>
      <c r="QMC91" s="118"/>
      <c r="QMD91" s="118"/>
      <c r="QME91" s="118"/>
      <c r="QMF91" s="118"/>
      <c r="QMG91" s="118"/>
      <c r="QMH91" s="118"/>
      <c r="QMI91" s="118"/>
      <c r="QMJ91" s="118"/>
      <c r="QMK91" s="118"/>
      <c r="QML91" s="118"/>
      <c r="QMM91" s="118"/>
      <c r="QMN91" s="118"/>
      <c r="QMO91" s="118"/>
      <c r="QMP91" s="118"/>
      <c r="QMQ91" s="118"/>
      <c r="QMR91" s="118"/>
      <c r="QMS91" s="118"/>
      <c r="QMT91" s="118"/>
      <c r="QMU91" s="118"/>
      <c r="QMV91" s="118"/>
      <c r="QMW91" s="118"/>
      <c r="QMX91" s="118"/>
      <c r="QMY91" s="118"/>
      <c r="QMZ91" s="118"/>
      <c r="QNA91" s="118"/>
      <c r="QNB91" s="118"/>
      <c r="QNC91" s="118"/>
      <c r="QND91" s="118"/>
      <c r="QNE91" s="118"/>
      <c r="QNF91" s="118"/>
      <c r="QNG91" s="118"/>
      <c r="QNH91" s="118"/>
      <c r="QNI91" s="118"/>
      <c r="QNJ91" s="118"/>
      <c r="QNK91" s="118"/>
      <c r="QNL91" s="118"/>
      <c r="QNM91" s="118"/>
      <c r="QNN91" s="118"/>
      <c r="QNO91" s="118"/>
      <c r="QNP91" s="118"/>
      <c r="QNQ91" s="118"/>
      <c r="QNR91" s="118"/>
      <c r="QNS91" s="118"/>
      <c r="QNT91" s="118"/>
      <c r="QNU91" s="118"/>
      <c r="QNV91" s="118"/>
      <c r="QNW91" s="118"/>
      <c r="QNX91" s="118"/>
      <c r="QNY91" s="118"/>
      <c r="QNZ91" s="118"/>
      <c r="QOA91" s="118"/>
      <c r="QOB91" s="118"/>
      <c r="QOC91" s="118"/>
      <c r="QOD91" s="118"/>
      <c r="QOE91" s="118"/>
      <c r="QOF91" s="118"/>
      <c r="QOG91" s="118"/>
      <c r="QOH91" s="118"/>
      <c r="QOI91" s="118"/>
      <c r="QOJ91" s="118"/>
      <c r="QOK91" s="118"/>
      <c r="QOL91" s="118"/>
      <c r="QOM91" s="118"/>
      <c r="QON91" s="118"/>
      <c r="QOO91" s="118"/>
      <c r="QOP91" s="118"/>
      <c r="QOQ91" s="118"/>
      <c r="QOR91" s="118"/>
      <c r="QOS91" s="118"/>
      <c r="QOT91" s="118"/>
      <c r="QOU91" s="118"/>
      <c r="QOV91" s="118"/>
      <c r="QOW91" s="118"/>
      <c r="QOX91" s="118"/>
      <c r="QOY91" s="118"/>
      <c r="QOZ91" s="118"/>
      <c r="QPA91" s="118"/>
      <c r="QPB91" s="118"/>
      <c r="QPC91" s="118"/>
      <c r="QPD91" s="118"/>
      <c r="QPE91" s="118"/>
      <c r="QPF91" s="118"/>
      <c r="QPG91" s="118"/>
      <c r="QPH91" s="118"/>
      <c r="QPI91" s="118"/>
      <c r="QPJ91" s="118"/>
      <c r="QPK91" s="118"/>
      <c r="QPL91" s="118"/>
      <c r="QPM91" s="118"/>
      <c r="QPN91" s="118"/>
      <c r="QPO91" s="118"/>
      <c r="QPP91" s="118"/>
      <c r="QPQ91" s="118"/>
      <c r="QPR91" s="118"/>
      <c r="QPS91" s="118"/>
      <c r="QPT91" s="118"/>
      <c r="QPU91" s="118"/>
      <c r="QPV91" s="118"/>
      <c r="QPW91" s="118"/>
      <c r="QPX91" s="118"/>
      <c r="QPY91" s="118"/>
      <c r="QPZ91" s="118"/>
      <c r="QQA91" s="118"/>
      <c r="QQB91" s="118"/>
      <c r="QQC91" s="118"/>
      <c r="QQD91" s="118"/>
      <c r="QQE91" s="118"/>
      <c r="QQF91" s="118"/>
      <c r="QQG91" s="118"/>
      <c r="QQH91" s="118"/>
      <c r="QQI91" s="118"/>
      <c r="QQJ91" s="118"/>
      <c r="QQK91" s="118"/>
      <c r="QQL91" s="118"/>
      <c r="QQM91" s="118"/>
      <c r="QQN91" s="118"/>
      <c r="QQO91" s="118"/>
      <c r="QQP91" s="118"/>
      <c r="QQQ91" s="118"/>
      <c r="QQR91" s="118"/>
      <c r="QQS91" s="118"/>
      <c r="QQT91" s="118"/>
      <c r="QQU91" s="118"/>
      <c r="QQV91" s="118"/>
      <c r="QQW91" s="118"/>
      <c r="QQX91" s="118"/>
      <c r="QQY91" s="118"/>
      <c r="QQZ91" s="118"/>
      <c r="QRA91" s="118"/>
      <c r="QRB91" s="118"/>
      <c r="QRC91" s="118"/>
      <c r="QRD91" s="118"/>
      <c r="QRE91" s="118"/>
      <c r="QRF91" s="118"/>
      <c r="QRG91" s="118"/>
      <c r="QRH91" s="118"/>
      <c r="QRI91" s="118"/>
      <c r="QRJ91" s="118"/>
      <c r="QRK91" s="118"/>
      <c r="QRL91" s="118"/>
      <c r="QRM91" s="118"/>
      <c r="QRN91" s="118"/>
      <c r="QRO91" s="118"/>
      <c r="QRP91" s="118"/>
      <c r="QRQ91" s="118"/>
      <c r="QRR91" s="118"/>
      <c r="QRS91" s="118"/>
      <c r="QRT91" s="118"/>
      <c r="QRU91" s="118"/>
      <c r="QRV91" s="118"/>
      <c r="QRW91" s="118"/>
      <c r="QRX91" s="118"/>
      <c r="QRY91" s="118"/>
      <c r="QRZ91" s="118"/>
      <c r="QSA91" s="118"/>
      <c r="QSB91" s="118"/>
      <c r="QSC91" s="118"/>
      <c r="QSD91" s="118"/>
      <c r="QSE91" s="118"/>
      <c r="QSF91" s="118"/>
      <c r="QSG91" s="118"/>
      <c r="QSH91" s="118"/>
      <c r="QSI91" s="118"/>
      <c r="QSJ91" s="118"/>
      <c r="QSK91" s="118"/>
      <c r="QSL91" s="118"/>
      <c r="QSM91" s="118"/>
      <c r="QSN91" s="118"/>
      <c r="QSO91" s="118"/>
      <c r="QSP91" s="118"/>
      <c r="QSQ91" s="118"/>
      <c r="QSR91" s="118"/>
      <c r="QSS91" s="118"/>
      <c r="QST91" s="118"/>
      <c r="QSU91" s="118"/>
      <c r="QSV91" s="118"/>
      <c r="QSW91" s="118"/>
      <c r="QSX91" s="118"/>
      <c r="QSY91" s="118"/>
      <c r="QSZ91" s="118"/>
      <c r="QTA91" s="118"/>
      <c r="QTB91" s="118"/>
      <c r="QTC91" s="118"/>
      <c r="QTD91" s="118"/>
      <c r="QTE91" s="118"/>
      <c r="QTF91" s="118"/>
      <c r="QTG91" s="118"/>
      <c r="QTH91" s="118"/>
      <c r="QTI91" s="118"/>
      <c r="QTJ91" s="118"/>
      <c r="QTK91" s="118"/>
      <c r="QTL91" s="118"/>
      <c r="QTM91" s="118"/>
      <c r="QTN91" s="118"/>
      <c r="QTO91" s="118"/>
      <c r="QTP91" s="118"/>
      <c r="QTQ91" s="118"/>
      <c r="QTR91" s="118"/>
      <c r="QTS91" s="118"/>
      <c r="QTT91" s="118"/>
      <c r="QTU91" s="118"/>
      <c r="QTV91" s="118"/>
      <c r="QTW91" s="118"/>
      <c r="QTX91" s="118"/>
      <c r="QTY91" s="118"/>
      <c r="QTZ91" s="118"/>
      <c r="QUA91" s="118"/>
      <c r="QUB91" s="118"/>
      <c r="QUC91" s="118"/>
      <c r="QUD91" s="118"/>
      <c r="QUE91" s="118"/>
      <c r="QUF91" s="118"/>
      <c r="QUG91" s="118"/>
      <c r="QUH91" s="118"/>
      <c r="QUI91" s="118"/>
      <c r="QUJ91" s="118"/>
      <c r="QUK91" s="118"/>
      <c r="QUL91" s="118"/>
      <c r="QUM91" s="118"/>
      <c r="QUN91" s="118"/>
      <c r="QUO91" s="118"/>
      <c r="QUP91" s="118"/>
      <c r="QUQ91" s="118"/>
      <c r="QUR91" s="118"/>
      <c r="QUS91" s="118"/>
      <c r="QUT91" s="118"/>
      <c r="QUU91" s="118"/>
      <c r="QUV91" s="118"/>
      <c r="QUW91" s="118"/>
      <c r="QUX91" s="118"/>
      <c r="QUY91" s="118"/>
      <c r="QUZ91" s="118"/>
      <c r="QVA91" s="118"/>
      <c r="QVB91" s="118"/>
      <c r="QVC91" s="118"/>
      <c r="QVD91" s="118"/>
      <c r="QVE91" s="118"/>
      <c r="QVF91" s="118"/>
      <c r="QVG91" s="118"/>
      <c r="QVH91" s="118"/>
      <c r="QVI91" s="118"/>
      <c r="QVJ91" s="118"/>
      <c r="QVK91" s="118"/>
      <c r="QVL91" s="118"/>
      <c r="QVM91" s="118"/>
      <c r="QVN91" s="118"/>
      <c r="QVO91" s="118"/>
      <c r="QVP91" s="118"/>
      <c r="QVQ91" s="118"/>
      <c r="QVR91" s="118"/>
      <c r="QVS91" s="118"/>
      <c r="QVT91" s="118"/>
      <c r="QVU91" s="118"/>
      <c r="QVV91" s="118"/>
      <c r="QVW91" s="118"/>
      <c r="QVX91" s="118"/>
      <c r="QVY91" s="118"/>
      <c r="QVZ91" s="118"/>
      <c r="QWA91" s="118"/>
      <c r="QWB91" s="118"/>
      <c r="QWC91" s="118"/>
      <c r="QWD91" s="118"/>
      <c r="QWE91" s="118"/>
      <c r="QWF91" s="118"/>
      <c r="QWG91" s="118"/>
      <c r="QWH91" s="118"/>
      <c r="QWI91" s="118"/>
      <c r="QWJ91" s="118"/>
      <c r="QWK91" s="118"/>
      <c r="QWL91" s="118"/>
      <c r="QWM91" s="118"/>
      <c r="QWN91" s="118"/>
      <c r="QWO91" s="118"/>
      <c r="QWP91" s="118"/>
      <c r="QWQ91" s="118"/>
      <c r="QWR91" s="118"/>
      <c r="QWS91" s="118"/>
      <c r="QWT91" s="118"/>
      <c r="QWU91" s="118"/>
      <c r="QWV91" s="118"/>
      <c r="QWW91" s="118"/>
      <c r="QWX91" s="118"/>
      <c r="QWY91" s="118"/>
      <c r="QWZ91" s="118"/>
      <c r="QXA91" s="118"/>
      <c r="QXB91" s="118"/>
      <c r="QXC91" s="118"/>
      <c r="QXD91" s="118"/>
      <c r="QXE91" s="118"/>
      <c r="QXF91" s="118"/>
      <c r="QXG91" s="118"/>
      <c r="QXH91" s="118"/>
      <c r="QXI91" s="118"/>
      <c r="QXJ91" s="118"/>
      <c r="QXK91" s="118"/>
      <c r="QXL91" s="118"/>
      <c r="QXM91" s="118"/>
      <c r="QXN91" s="118"/>
      <c r="QXO91" s="118"/>
      <c r="QXP91" s="118"/>
      <c r="QXQ91" s="118"/>
      <c r="QXR91" s="118"/>
      <c r="QXS91" s="118"/>
      <c r="QXT91" s="118"/>
      <c r="QXU91" s="118"/>
      <c r="QXV91" s="118"/>
      <c r="QXW91" s="118"/>
      <c r="QXX91" s="118"/>
      <c r="QXY91" s="118"/>
      <c r="QXZ91" s="118"/>
      <c r="QYA91" s="118"/>
      <c r="QYB91" s="118"/>
      <c r="QYC91" s="118"/>
      <c r="QYD91" s="118"/>
      <c r="QYE91" s="118"/>
      <c r="QYF91" s="118"/>
      <c r="QYG91" s="118"/>
      <c r="QYH91" s="118"/>
      <c r="QYI91" s="118"/>
      <c r="QYJ91" s="118"/>
      <c r="QYK91" s="118"/>
      <c r="QYL91" s="118"/>
      <c r="QYM91" s="118"/>
      <c r="QYN91" s="118"/>
      <c r="QYO91" s="118"/>
      <c r="QYP91" s="118"/>
      <c r="QYQ91" s="118"/>
      <c r="QYR91" s="118"/>
      <c r="QYS91" s="118"/>
      <c r="QYT91" s="118"/>
      <c r="QYU91" s="118"/>
      <c r="QYV91" s="118"/>
      <c r="QYW91" s="118"/>
      <c r="QYX91" s="118"/>
      <c r="QYY91" s="118"/>
      <c r="QYZ91" s="118"/>
      <c r="QZA91" s="118"/>
      <c r="QZB91" s="118"/>
      <c r="QZC91" s="118"/>
      <c r="QZD91" s="118"/>
      <c r="QZE91" s="118"/>
      <c r="QZF91" s="118"/>
      <c r="QZG91" s="118"/>
      <c r="QZH91" s="118"/>
      <c r="QZI91" s="118"/>
      <c r="QZJ91" s="118"/>
      <c r="QZK91" s="118"/>
      <c r="QZL91" s="118"/>
      <c r="QZM91" s="118"/>
      <c r="QZN91" s="118"/>
      <c r="QZO91" s="118"/>
      <c r="QZP91" s="118"/>
      <c r="QZQ91" s="118"/>
      <c r="QZR91" s="118"/>
      <c r="QZS91" s="118"/>
      <c r="QZT91" s="118"/>
      <c r="QZU91" s="118"/>
      <c r="QZV91" s="118"/>
      <c r="QZW91" s="118"/>
      <c r="QZX91" s="118"/>
      <c r="QZY91" s="118"/>
      <c r="QZZ91" s="118"/>
      <c r="RAA91" s="118"/>
      <c r="RAB91" s="118"/>
      <c r="RAC91" s="118"/>
      <c r="RAD91" s="118"/>
      <c r="RAE91" s="118"/>
      <c r="RAF91" s="118"/>
      <c r="RAG91" s="118"/>
      <c r="RAH91" s="118"/>
      <c r="RAI91" s="118"/>
      <c r="RAJ91" s="118"/>
      <c r="RAK91" s="118"/>
      <c r="RAL91" s="118"/>
      <c r="RAM91" s="118"/>
      <c r="RAN91" s="118"/>
      <c r="RAO91" s="118"/>
      <c r="RAP91" s="118"/>
      <c r="RAQ91" s="118"/>
      <c r="RAR91" s="118"/>
      <c r="RAS91" s="118"/>
      <c r="RAT91" s="118"/>
      <c r="RAU91" s="118"/>
      <c r="RAV91" s="118"/>
      <c r="RAW91" s="118"/>
      <c r="RAX91" s="118"/>
      <c r="RAY91" s="118"/>
      <c r="RAZ91" s="118"/>
      <c r="RBA91" s="118"/>
      <c r="RBB91" s="118"/>
      <c r="RBC91" s="118"/>
      <c r="RBD91" s="118"/>
      <c r="RBE91" s="118"/>
      <c r="RBF91" s="118"/>
      <c r="RBG91" s="118"/>
      <c r="RBH91" s="118"/>
      <c r="RBI91" s="118"/>
      <c r="RBJ91" s="118"/>
      <c r="RBK91" s="118"/>
      <c r="RBL91" s="118"/>
      <c r="RBM91" s="118"/>
      <c r="RBN91" s="118"/>
      <c r="RBO91" s="118"/>
      <c r="RBP91" s="118"/>
      <c r="RBQ91" s="118"/>
      <c r="RBR91" s="118"/>
      <c r="RBS91" s="118"/>
      <c r="RBT91" s="118"/>
      <c r="RBU91" s="118"/>
      <c r="RBV91" s="118"/>
      <c r="RBW91" s="118"/>
      <c r="RBX91" s="118"/>
      <c r="RBY91" s="118"/>
      <c r="RBZ91" s="118"/>
      <c r="RCA91" s="118"/>
      <c r="RCB91" s="118"/>
      <c r="RCC91" s="118"/>
      <c r="RCD91" s="118"/>
      <c r="RCE91" s="118"/>
      <c r="RCF91" s="118"/>
      <c r="RCG91" s="118"/>
      <c r="RCH91" s="118"/>
      <c r="RCI91" s="118"/>
      <c r="RCJ91" s="118"/>
      <c r="RCK91" s="118"/>
      <c r="RCL91" s="118"/>
      <c r="RCM91" s="118"/>
      <c r="RCN91" s="118"/>
      <c r="RCO91" s="118"/>
      <c r="RCP91" s="118"/>
      <c r="RCQ91" s="118"/>
      <c r="RCR91" s="118"/>
      <c r="RCS91" s="118"/>
      <c r="RCT91" s="118"/>
      <c r="RCU91" s="118"/>
      <c r="RCV91" s="118"/>
      <c r="RCW91" s="118"/>
      <c r="RCX91" s="118"/>
      <c r="RCY91" s="118"/>
      <c r="RCZ91" s="118"/>
      <c r="RDA91" s="118"/>
      <c r="RDB91" s="118"/>
      <c r="RDC91" s="118"/>
      <c r="RDD91" s="118"/>
      <c r="RDE91" s="118"/>
      <c r="RDF91" s="118"/>
      <c r="RDG91" s="118"/>
      <c r="RDH91" s="118"/>
      <c r="RDI91" s="118"/>
      <c r="RDJ91" s="118"/>
      <c r="RDK91" s="118"/>
      <c r="RDL91" s="118"/>
      <c r="RDM91" s="118"/>
      <c r="RDN91" s="118"/>
      <c r="RDO91" s="118"/>
      <c r="RDP91" s="118"/>
      <c r="RDQ91" s="118"/>
      <c r="RDR91" s="118"/>
      <c r="RDS91" s="118"/>
      <c r="RDT91" s="118"/>
      <c r="RDU91" s="118"/>
      <c r="RDV91" s="118"/>
      <c r="RDW91" s="118"/>
      <c r="RDX91" s="118"/>
      <c r="RDY91" s="118"/>
      <c r="RDZ91" s="118"/>
      <c r="REA91" s="118"/>
      <c r="REB91" s="118"/>
      <c r="REC91" s="118"/>
      <c r="RED91" s="118"/>
      <c r="REE91" s="118"/>
      <c r="REF91" s="118"/>
      <c r="REG91" s="118"/>
      <c r="REH91" s="118"/>
      <c r="REI91" s="118"/>
      <c r="REJ91" s="118"/>
      <c r="REK91" s="118"/>
      <c r="REL91" s="118"/>
      <c r="REM91" s="118"/>
      <c r="REN91" s="118"/>
      <c r="REO91" s="118"/>
      <c r="REP91" s="118"/>
      <c r="REQ91" s="118"/>
      <c r="RER91" s="118"/>
      <c r="RES91" s="118"/>
      <c r="RET91" s="118"/>
      <c r="REU91" s="118"/>
      <c r="REV91" s="118"/>
      <c r="REW91" s="118"/>
      <c r="REX91" s="118"/>
      <c r="REY91" s="118"/>
      <c r="REZ91" s="118"/>
      <c r="RFA91" s="118"/>
      <c r="RFB91" s="118"/>
      <c r="RFC91" s="118"/>
      <c r="RFD91" s="118"/>
      <c r="RFE91" s="118"/>
      <c r="RFF91" s="118"/>
      <c r="RFG91" s="118"/>
      <c r="RFH91" s="118"/>
      <c r="RFI91" s="118"/>
      <c r="RFJ91" s="118"/>
      <c r="RFK91" s="118"/>
      <c r="RFL91" s="118"/>
      <c r="RFM91" s="118"/>
      <c r="RFN91" s="118"/>
      <c r="RFO91" s="118"/>
      <c r="RFP91" s="118"/>
      <c r="RFQ91" s="118"/>
      <c r="RFR91" s="118"/>
      <c r="RFS91" s="118"/>
      <c r="RFT91" s="118"/>
      <c r="RFU91" s="118"/>
      <c r="RFV91" s="118"/>
      <c r="RFW91" s="118"/>
      <c r="RFX91" s="118"/>
      <c r="RFY91" s="118"/>
      <c r="RFZ91" s="118"/>
      <c r="RGA91" s="118"/>
      <c r="RGB91" s="118"/>
      <c r="RGC91" s="118"/>
      <c r="RGD91" s="118"/>
      <c r="RGE91" s="118"/>
      <c r="RGF91" s="118"/>
      <c r="RGG91" s="118"/>
      <c r="RGH91" s="118"/>
      <c r="RGI91" s="118"/>
      <c r="RGJ91" s="118"/>
      <c r="RGK91" s="118"/>
      <c r="RGL91" s="118"/>
      <c r="RGM91" s="118"/>
      <c r="RGN91" s="118"/>
      <c r="RGO91" s="118"/>
      <c r="RGP91" s="118"/>
      <c r="RGQ91" s="118"/>
      <c r="RGR91" s="118"/>
      <c r="RGS91" s="118"/>
      <c r="RGT91" s="118"/>
      <c r="RGU91" s="118"/>
      <c r="RGV91" s="118"/>
      <c r="RGW91" s="118"/>
      <c r="RGX91" s="118"/>
      <c r="RGY91" s="118"/>
      <c r="RGZ91" s="118"/>
      <c r="RHA91" s="118"/>
      <c r="RHB91" s="118"/>
      <c r="RHC91" s="118"/>
      <c r="RHD91" s="118"/>
      <c r="RHE91" s="118"/>
      <c r="RHF91" s="118"/>
      <c r="RHG91" s="118"/>
      <c r="RHH91" s="118"/>
      <c r="RHI91" s="118"/>
      <c r="RHJ91" s="118"/>
      <c r="RHK91" s="118"/>
      <c r="RHL91" s="118"/>
      <c r="RHM91" s="118"/>
      <c r="RHN91" s="118"/>
      <c r="RHO91" s="118"/>
      <c r="RHP91" s="118"/>
      <c r="RHQ91" s="118"/>
      <c r="RHR91" s="118"/>
      <c r="RHS91" s="118"/>
      <c r="RHT91" s="118"/>
      <c r="RHU91" s="118"/>
      <c r="RHV91" s="118"/>
      <c r="RHW91" s="118"/>
      <c r="RHX91" s="118"/>
      <c r="RHY91" s="118"/>
      <c r="RHZ91" s="118"/>
      <c r="RIA91" s="118"/>
      <c r="RIB91" s="118"/>
      <c r="RIC91" s="118"/>
      <c r="RID91" s="118"/>
      <c r="RIE91" s="118"/>
      <c r="RIF91" s="118"/>
      <c r="RIG91" s="118"/>
      <c r="RIH91" s="118"/>
      <c r="RII91" s="118"/>
      <c r="RIJ91" s="118"/>
      <c r="RIK91" s="118"/>
      <c r="RIL91" s="118"/>
      <c r="RIM91" s="118"/>
      <c r="RIN91" s="118"/>
      <c r="RIO91" s="118"/>
      <c r="RIP91" s="118"/>
      <c r="RIQ91" s="118"/>
      <c r="RIR91" s="118"/>
      <c r="RIS91" s="118"/>
      <c r="RIT91" s="118"/>
      <c r="RIU91" s="118"/>
      <c r="RIV91" s="118"/>
      <c r="RIW91" s="118"/>
      <c r="RIX91" s="118"/>
      <c r="RIY91" s="118"/>
      <c r="RIZ91" s="118"/>
      <c r="RJA91" s="118"/>
      <c r="RJB91" s="118"/>
      <c r="RJC91" s="118"/>
      <c r="RJD91" s="118"/>
      <c r="RJE91" s="118"/>
      <c r="RJF91" s="118"/>
      <c r="RJG91" s="118"/>
      <c r="RJH91" s="118"/>
      <c r="RJI91" s="118"/>
      <c r="RJJ91" s="118"/>
      <c r="RJK91" s="118"/>
      <c r="RJL91" s="118"/>
      <c r="RJM91" s="118"/>
      <c r="RJN91" s="118"/>
      <c r="RJO91" s="118"/>
      <c r="RJP91" s="118"/>
      <c r="RJQ91" s="118"/>
      <c r="RJR91" s="118"/>
      <c r="RJS91" s="118"/>
      <c r="RJT91" s="118"/>
      <c r="RJU91" s="118"/>
      <c r="RJV91" s="118"/>
      <c r="RJW91" s="118"/>
      <c r="RJX91" s="118"/>
      <c r="RJY91" s="118"/>
      <c r="RJZ91" s="118"/>
      <c r="RKA91" s="118"/>
      <c r="RKB91" s="118"/>
      <c r="RKC91" s="118"/>
      <c r="RKD91" s="118"/>
      <c r="RKE91" s="118"/>
      <c r="RKF91" s="118"/>
      <c r="RKG91" s="118"/>
      <c r="RKH91" s="118"/>
      <c r="RKI91" s="118"/>
      <c r="RKJ91" s="118"/>
      <c r="RKK91" s="118"/>
      <c r="RKL91" s="118"/>
      <c r="RKM91" s="118"/>
      <c r="RKN91" s="118"/>
      <c r="RKO91" s="118"/>
      <c r="RKP91" s="118"/>
      <c r="RKQ91" s="118"/>
      <c r="RKR91" s="118"/>
      <c r="RKS91" s="118"/>
      <c r="RKT91" s="118"/>
      <c r="RKU91" s="118"/>
      <c r="RKV91" s="118"/>
      <c r="RKW91" s="118"/>
      <c r="RKX91" s="118"/>
      <c r="RKY91" s="118"/>
      <c r="RKZ91" s="118"/>
      <c r="RLA91" s="118"/>
      <c r="RLB91" s="118"/>
      <c r="RLC91" s="118"/>
      <c r="RLD91" s="118"/>
      <c r="RLE91" s="118"/>
      <c r="RLF91" s="118"/>
      <c r="RLG91" s="118"/>
      <c r="RLH91" s="118"/>
      <c r="RLI91" s="118"/>
      <c r="RLJ91" s="118"/>
      <c r="RLK91" s="118"/>
      <c r="RLL91" s="118"/>
      <c r="RLM91" s="118"/>
      <c r="RLN91" s="118"/>
      <c r="RLO91" s="118"/>
      <c r="RLP91" s="118"/>
      <c r="RLQ91" s="118"/>
      <c r="RLR91" s="118"/>
      <c r="RLS91" s="118"/>
      <c r="RLT91" s="118"/>
      <c r="RLU91" s="118"/>
      <c r="RLV91" s="118"/>
      <c r="RLW91" s="118"/>
      <c r="RLX91" s="118"/>
      <c r="RLY91" s="118"/>
      <c r="RLZ91" s="118"/>
      <c r="RMA91" s="118"/>
      <c r="RMB91" s="118"/>
      <c r="RMC91" s="118"/>
      <c r="RMD91" s="118"/>
      <c r="RME91" s="118"/>
      <c r="RMF91" s="118"/>
      <c r="RMG91" s="118"/>
      <c r="RMH91" s="118"/>
      <c r="RMI91" s="118"/>
      <c r="RMJ91" s="118"/>
      <c r="RMK91" s="118"/>
      <c r="RML91" s="118"/>
      <c r="RMM91" s="118"/>
      <c r="RMN91" s="118"/>
      <c r="RMO91" s="118"/>
      <c r="RMP91" s="118"/>
      <c r="RMQ91" s="118"/>
      <c r="RMR91" s="118"/>
      <c r="RMS91" s="118"/>
      <c r="RMT91" s="118"/>
      <c r="RMU91" s="118"/>
      <c r="RMV91" s="118"/>
      <c r="RMW91" s="118"/>
      <c r="RMX91" s="118"/>
      <c r="RMY91" s="118"/>
      <c r="RMZ91" s="118"/>
      <c r="RNA91" s="118"/>
      <c r="RNB91" s="118"/>
      <c r="RNC91" s="118"/>
      <c r="RND91" s="118"/>
      <c r="RNE91" s="118"/>
      <c r="RNF91" s="118"/>
      <c r="RNG91" s="118"/>
      <c r="RNH91" s="118"/>
      <c r="RNI91" s="118"/>
      <c r="RNJ91" s="118"/>
      <c r="RNK91" s="118"/>
      <c r="RNL91" s="118"/>
      <c r="RNM91" s="118"/>
      <c r="RNN91" s="118"/>
      <c r="RNO91" s="118"/>
      <c r="RNP91" s="118"/>
      <c r="RNQ91" s="118"/>
      <c r="RNR91" s="118"/>
      <c r="RNS91" s="118"/>
      <c r="RNT91" s="118"/>
      <c r="RNU91" s="118"/>
      <c r="RNV91" s="118"/>
      <c r="RNW91" s="118"/>
      <c r="RNX91" s="118"/>
      <c r="RNY91" s="118"/>
      <c r="RNZ91" s="118"/>
      <c r="ROA91" s="118"/>
      <c r="ROB91" s="118"/>
      <c r="ROC91" s="118"/>
      <c r="ROD91" s="118"/>
      <c r="ROE91" s="118"/>
      <c r="ROF91" s="118"/>
      <c r="ROG91" s="118"/>
      <c r="ROH91" s="118"/>
      <c r="ROI91" s="118"/>
      <c r="ROJ91" s="118"/>
      <c r="ROK91" s="118"/>
      <c r="ROL91" s="118"/>
      <c r="ROM91" s="118"/>
      <c r="RON91" s="118"/>
      <c r="ROO91" s="118"/>
      <c r="ROP91" s="118"/>
      <c r="ROQ91" s="118"/>
      <c r="ROR91" s="118"/>
      <c r="ROS91" s="118"/>
      <c r="ROT91" s="118"/>
      <c r="ROU91" s="118"/>
      <c r="ROV91" s="118"/>
      <c r="ROW91" s="118"/>
      <c r="ROX91" s="118"/>
      <c r="ROY91" s="118"/>
      <c r="ROZ91" s="118"/>
      <c r="RPA91" s="118"/>
      <c r="RPB91" s="118"/>
      <c r="RPC91" s="118"/>
      <c r="RPD91" s="118"/>
      <c r="RPE91" s="118"/>
      <c r="RPF91" s="118"/>
      <c r="RPG91" s="118"/>
      <c r="RPH91" s="118"/>
      <c r="RPI91" s="118"/>
      <c r="RPJ91" s="118"/>
      <c r="RPK91" s="118"/>
      <c r="RPL91" s="118"/>
      <c r="RPM91" s="118"/>
      <c r="RPN91" s="118"/>
      <c r="RPO91" s="118"/>
      <c r="RPP91" s="118"/>
      <c r="RPQ91" s="118"/>
      <c r="RPR91" s="118"/>
      <c r="RPS91" s="118"/>
      <c r="RPT91" s="118"/>
      <c r="RPU91" s="118"/>
      <c r="RPV91" s="118"/>
      <c r="RPW91" s="118"/>
      <c r="RPX91" s="118"/>
      <c r="RPY91" s="118"/>
      <c r="RPZ91" s="118"/>
      <c r="RQA91" s="118"/>
      <c r="RQB91" s="118"/>
      <c r="RQC91" s="118"/>
      <c r="RQD91" s="118"/>
      <c r="RQE91" s="118"/>
      <c r="RQF91" s="118"/>
      <c r="RQG91" s="118"/>
      <c r="RQH91" s="118"/>
      <c r="RQI91" s="118"/>
      <c r="RQJ91" s="118"/>
      <c r="RQK91" s="118"/>
      <c r="RQL91" s="118"/>
      <c r="RQM91" s="118"/>
      <c r="RQN91" s="118"/>
      <c r="RQO91" s="118"/>
      <c r="RQP91" s="118"/>
      <c r="RQQ91" s="118"/>
      <c r="RQR91" s="118"/>
      <c r="RQS91" s="118"/>
      <c r="RQT91" s="118"/>
      <c r="RQU91" s="118"/>
      <c r="RQV91" s="118"/>
      <c r="RQW91" s="118"/>
      <c r="RQX91" s="118"/>
      <c r="RQY91" s="118"/>
      <c r="RQZ91" s="118"/>
      <c r="RRA91" s="118"/>
      <c r="RRB91" s="118"/>
      <c r="RRC91" s="118"/>
      <c r="RRD91" s="118"/>
      <c r="RRE91" s="118"/>
      <c r="RRF91" s="118"/>
      <c r="RRG91" s="118"/>
      <c r="RRH91" s="118"/>
      <c r="RRI91" s="118"/>
      <c r="RRJ91" s="118"/>
      <c r="RRK91" s="118"/>
      <c r="RRL91" s="118"/>
      <c r="RRM91" s="118"/>
      <c r="RRN91" s="118"/>
      <c r="RRO91" s="118"/>
      <c r="RRP91" s="118"/>
      <c r="RRQ91" s="118"/>
      <c r="RRR91" s="118"/>
      <c r="RRS91" s="118"/>
      <c r="RRT91" s="118"/>
      <c r="RRU91" s="118"/>
      <c r="RRV91" s="118"/>
      <c r="RRW91" s="118"/>
      <c r="RRX91" s="118"/>
      <c r="RRY91" s="118"/>
      <c r="RRZ91" s="118"/>
      <c r="RSA91" s="118"/>
      <c r="RSB91" s="118"/>
      <c r="RSC91" s="118"/>
      <c r="RSD91" s="118"/>
      <c r="RSE91" s="118"/>
      <c r="RSF91" s="118"/>
      <c r="RSG91" s="118"/>
      <c r="RSH91" s="118"/>
      <c r="RSI91" s="118"/>
      <c r="RSJ91" s="118"/>
      <c r="RSK91" s="118"/>
      <c r="RSL91" s="118"/>
      <c r="RSM91" s="118"/>
      <c r="RSN91" s="118"/>
      <c r="RSO91" s="118"/>
      <c r="RSP91" s="118"/>
      <c r="RSQ91" s="118"/>
      <c r="RSR91" s="118"/>
      <c r="RSS91" s="118"/>
      <c r="RST91" s="118"/>
      <c r="RSU91" s="118"/>
      <c r="RSV91" s="118"/>
      <c r="RSW91" s="118"/>
      <c r="RSX91" s="118"/>
      <c r="RSY91" s="118"/>
      <c r="RSZ91" s="118"/>
      <c r="RTA91" s="118"/>
      <c r="RTB91" s="118"/>
      <c r="RTC91" s="118"/>
      <c r="RTD91" s="118"/>
      <c r="RTE91" s="118"/>
      <c r="RTF91" s="118"/>
      <c r="RTG91" s="118"/>
      <c r="RTH91" s="118"/>
      <c r="RTI91" s="118"/>
      <c r="RTJ91" s="118"/>
      <c r="RTK91" s="118"/>
      <c r="RTL91" s="118"/>
      <c r="RTM91" s="118"/>
      <c r="RTN91" s="118"/>
      <c r="RTO91" s="118"/>
      <c r="RTP91" s="118"/>
      <c r="RTQ91" s="118"/>
      <c r="RTR91" s="118"/>
      <c r="RTS91" s="118"/>
      <c r="RTT91" s="118"/>
      <c r="RTU91" s="118"/>
      <c r="RTV91" s="118"/>
      <c r="RTW91" s="118"/>
      <c r="RTX91" s="118"/>
      <c r="RTY91" s="118"/>
      <c r="RTZ91" s="118"/>
      <c r="RUA91" s="118"/>
      <c r="RUB91" s="118"/>
      <c r="RUC91" s="118"/>
      <c r="RUD91" s="118"/>
      <c r="RUE91" s="118"/>
      <c r="RUF91" s="118"/>
      <c r="RUG91" s="118"/>
      <c r="RUH91" s="118"/>
      <c r="RUI91" s="118"/>
      <c r="RUJ91" s="118"/>
      <c r="RUK91" s="118"/>
      <c r="RUL91" s="118"/>
      <c r="RUM91" s="118"/>
      <c r="RUN91" s="118"/>
      <c r="RUO91" s="118"/>
      <c r="RUP91" s="118"/>
      <c r="RUQ91" s="118"/>
      <c r="RUR91" s="118"/>
      <c r="RUS91" s="118"/>
      <c r="RUT91" s="118"/>
      <c r="RUU91" s="118"/>
      <c r="RUV91" s="118"/>
      <c r="RUW91" s="118"/>
      <c r="RUX91" s="118"/>
      <c r="RUY91" s="118"/>
      <c r="RUZ91" s="118"/>
      <c r="RVA91" s="118"/>
      <c r="RVB91" s="118"/>
      <c r="RVC91" s="118"/>
      <c r="RVD91" s="118"/>
      <c r="RVE91" s="118"/>
      <c r="RVF91" s="118"/>
      <c r="RVG91" s="118"/>
      <c r="RVH91" s="118"/>
      <c r="RVI91" s="118"/>
      <c r="RVJ91" s="118"/>
      <c r="RVK91" s="118"/>
      <c r="RVL91" s="118"/>
      <c r="RVM91" s="118"/>
      <c r="RVN91" s="118"/>
      <c r="RVO91" s="118"/>
      <c r="RVP91" s="118"/>
      <c r="RVQ91" s="118"/>
      <c r="RVR91" s="118"/>
      <c r="RVS91" s="118"/>
      <c r="RVT91" s="118"/>
      <c r="RVU91" s="118"/>
      <c r="RVV91" s="118"/>
      <c r="RVW91" s="118"/>
      <c r="RVX91" s="118"/>
      <c r="RVY91" s="118"/>
      <c r="RVZ91" s="118"/>
      <c r="RWA91" s="118"/>
      <c r="RWB91" s="118"/>
      <c r="RWC91" s="118"/>
      <c r="RWD91" s="118"/>
      <c r="RWE91" s="118"/>
      <c r="RWF91" s="118"/>
      <c r="RWG91" s="118"/>
      <c r="RWH91" s="118"/>
      <c r="RWI91" s="118"/>
      <c r="RWJ91" s="118"/>
      <c r="RWK91" s="118"/>
      <c r="RWL91" s="118"/>
      <c r="RWM91" s="118"/>
      <c r="RWN91" s="118"/>
      <c r="RWO91" s="118"/>
      <c r="RWP91" s="118"/>
      <c r="RWQ91" s="118"/>
      <c r="RWR91" s="118"/>
      <c r="RWS91" s="118"/>
      <c r="RWT91" s="118"/>
      <c r="RWU91" s="118"/>
      <c r="RWV91" s="118"/>
      <c r="RWW91" s="118"/>
      <c r="RWX91" s="118"/>
      <c r="RWY91" s="118"/>
      <c r="RWZ91" s="118"/>
      <c r="RXA91" s="118"/>
      <c r="RXB91" s="118"/>
      <c r="RXC91" s="118"/>
      <c r="RXD91" s="118"/>
      <c r="RXE91" s="118"/>
      <c r="RXF91" s="118"/>
      <c r="RXG91" s="118"/>
      <c r="RXH91" s="118"/>
      <c r="RXI91" s="118"/>
      <c r="RXJ91" s="118"/>
      <c r="RXK91" s="118"/>
      <c r="RXL91" s="118"/>
      <c r="RXM91" s="118"/>
      <c r="RXN91" s="118"/>
      <c r="RXO91" s="118"/>
      <c r="RXP91" s="118"/>
      <c r="RXQ91" s="118"/>
      <c r="RXR91" s="118"/>
      <c r="RXS91" s="118"/>
      <c r="RXT91" s="118"/>
      <c r="RXU91" s="118"/>
      <c r="RXV91" s="118"/>
      <c r="RXW91" s="118"/>
      <c r="RXX91" s="118"/>
      <c r="RXY91" s="118"/>
      <c r="RXZ91" s="118"/>
      <c r="RYA91" s="118"/>
      <c r="RYB91" s="118"/>
      <c r="RYC91" s="118"/>
      <c r="RYD91" s="118"/>
      <c r="RYE91" s="118"/>
      <c r="RYF91" s="118"/>
      <c r="RYG91" s="118"/>
      <c r="RYH91" s="118"/>
      <c r="RYI91" s="118"/>
      <c r="RYJ91" s="118"/>
      <c r="RYK91" s="118"/>
      <c r="RYL91" s="118"/>
      <c r="RYM91" s="118"/>
      <c r="RYN91" s="118"/>
      <c r="RYO91" s="118"/>
      <c r="RYP91" s="118"/>
      <c r="RYQ91" s="118"/>
      <c r="RYR91" s="118"/>
      <c r="RYS91" s="118"/>
      <c r="RYT91" s="118"/>
      <c r="RYU91" s="118"/>
      <c r="RYV91" s="118"/>
      <c r="RYW91" s="118"/>
      <c r="RYX91" s="118"/>
      <c r="RYY91" s="118"/>
      <c r="RYZ91" s="118"/>
      <c r="RZA91" s="118"/>
      <c r="RZB91" s="118"/>
      <c r="RZC91" s="118"/>
      <c r="RZD91" s="118"/>
      <c r="RZE91" s="118"/>
      <c r="RZF91" s="118"/>
      <c r="RZG91" s="118"/>
      <c r="RZH91" s="118"/>
      <c r="RZI91" s="118"/>
      <c r="RZJ91" s="118"/>
      <c r="RZK91" s="118"/>
      <c r="RZL91" s="118"/>
      <c r="RZM91" s="118"/>
      <c r="RZN91" s="118"/>
      <c r="RZO91" s="118"/>
      <c r="RZP91" s="118"/>
      <c r="RZQ91" s="118"/>
      <c r="RZR91" s="118"/>
      <c r="RZS91" s="118"/>
      <c r="RZT91" s="118"/>
      <c r="RZU91" s="118"/>
      <c r="RZV91" s="118"/>
      <c r="RZW91" s="118"/>
      <c r="RZX91" s="118"/>
      <c r="RZY91" s="118"/>
      <c r="RZZ91" s="118"/>
      <c r="SAA91" s="118"/>
      <c r="SAB91" s="118"/>
      <c r="SAC91" s="118"/>
      <c r="SAD91" s="118"/>
      <c r="SAE91" s="118"/>
      <c r="SAF91" s="118"/>
      <c r="SAG91" s="118"/>
      <c r="SAH91" s="118"/>
      <c r="SAI91" s="118"/>
      <c r="SAJ91" s="118"/>
      <c r="SAK91" s="118"/>
      <c r="SAL91" s="118"/>
      <c r="SAM91" s="118"/>
      <c r="SAN91" s="118"/>
      <c r="SAO91" s="118"/>
      <c r="SAP91" s="118"/>
      <c r="SAQ91" s="118"/>
      <c r="SAR91" s="118"/>
      <c r="SAS91" s="118"/>
      <c r="SAT91" s="118"/>
      <c r="SAU91" s="118"/>
      <c r="SAV91" s="118"/>
      <c r="SAW91" s="118"/>
      <c r="SAX91" s="118"/>
      <c r="SAY91" s="118"/>
      <c r="SAZ91" s="118"/>
      <c r="SBA91" s="118"/>
      <c r="SBB91" s="118"/>
      <c r="SBC91" s="118"/>
      <c r="SBD91" s="118"/>
      <c r="SBE91" s="118"/>
      <c r="SBF91" s="118"/>
      <c r="SBG91" s="118"/>
      <c r="SBH91" s="118"/>
      <c r="SBI91" s="118"/>
      <c r="SBJ91" s="118"/>
      <c r="SBK91" s="118"/>
      <c r="SBL91" s="118"/>
      <c r="SBM91" s="118"/>
      <c r="SBN91" s="118"/>
      <c r="SBO91" s="118"/>
      <c r="SBP91" s="118"/>
      <c r="SBQ91" s="118"/>
      <c r="SBR91" s="118"/>
      <c r="SBS91" s="118"/>
      <c r="SBT91" s="118"/>
      <c r="SBU91" s="118"/>
      <c r="SBV91" s="118"/>
      <c r="SBW91" s="118"/>
      <c r="SBX91" s="118"/>
      <c r="SBY91" s="118"/>
      <c r="SBZ91" s="118"/>
      <c r="SCA91" s="118"/>
      <c r="SCB91" s="118"/>
      <c r="SCC91" s="118"/>
      <c r="SCD91" s="118"/>
      <c r="SCE91" s="118"/>
      <c r="SCF91" s="118"/>
      <c r="SCG91" s="118"/>
      <c r="SCH91" s="118"/>
      <c r="SCI91" s="118"/>
      <c r="SCJ91" s="118"/>
      <c r="SCK91" s="118"/>
      <c r="SCL91" s="118"/>
      <c r="SCM91" s="118"/>
      <c r="SCN91" s="118"/>
      <c r="SCO91" s="118"/>
      <c r="SCP91" s="118"/>
      <c r="SCQ91" s="118"/>
      <c r="SCR91" s="118"/>
      <c r="SCS91" s="118"/>
      <c r="SCT91" s="118"/>
      <c r="SCU91" s="118"/>
      <c r="SCV91" s="118"/>
      <c r="SCW91" s="118"/>
      <c r="SCX91" s="118"/>
      <c r="SCY91" s="118"/>
      <c r="SCZ91" s="118"/>
      <c r="SDA91" s="118"/>
      <c r="SDB91" s="118"/>
      <c r="SDC91" s="118"/>
      <c r="SDD91" s="118"/>
      <c r="SDE91" s="118"/>
      <c r="SDF91" s="118"/>
      <c r="SDG91" s="118"/>
      <c r="SDH91" s="118"/>
      <c r="SDI91" s="118"/>
      <c r="SDJ91" s="118"/>
      <c r="SDK91" s="118"/>
      <c r="SDL91" s="118"/>
      <c r="SDM91" s="118"/>
      <c r="SDN91" s="118"/>
      <c r="SDO91" s="118"/>
      <c r="SDP91" s="118"/>
      <c r="SDQ91" s="118"/>
      <c r="SDR91" s="118"/>
      <c r="SDS91" s="118"/>
      <c r="SDT91" s="118"/>
      <c r="SDU91" s="118"/>
      <c r="SDV91" s="118"/>
      <c r="SDW91" s="118"/>
      <c r="SDX91" s="118"/>
      <c r="SDY91" s="118"/>
      <c r="SDZ91" s="118"/>
      <c r="SEA91" s="118"/>
      <c r="SEB91" s="118"/>
      <c r="SEC91" s="118"/>
      <c r="SED91" s="118"/>
      <c r="SEE91" s="118"/>
      <c r="SEF91" s="118"/>
      <c r="SEG91" s="118"/>
      <c r="SEH91" s="118"/>
      <c r="SEI91" s="118"/>
      <c r="SEJ91" s="118"/>
      <c r="SEK91" s="118"/>
      <c r="SEL91" s="118"/>
      <c r="SEM91" s="118"/>
      <c r="SEN91" s="118"/>
      <c r="SEO91" s="118"/>
      <c r="SEP91" s="118"/>
      <c r="SEQ91" s="118"/>
      <c r="SER91" s="118"/>
      <c r="SES91" s="118"/>
      <c r="SET91" s="118"/>
      <c r="SEU91" s="118"/>
      <c r="SEV91" s="118"/>
      <c r="SEW91" s="118"/>
      <c r="SEX91" s="118"/>
      <c r="SEY91" s="118"/>
      <c r="SEZ91" s="118"/>
      <c r="SFA91" s="118"/>
      <c r="SFB91" s="118"/>
      <c r="SFC91" s="118"/>
      <c r="SFD91" s="118"/>
      <c r="SFE91" s="118"/>
      <c r="SFF91" s="118"/>
      <c r="SFG91" s="118"/>
      <c r="SFH91" s="118"/>
      <c r="SFI91" s="118"/>
      <c r="SFJ91" s="118"/>
      <c r="SFK91" s="118"/>
      <c r="SFL91" s="118"/>
      <c r="SFM91" s="118"/>
      <c r="SFN91" s="118"/>
      <c r="SFO91" s="118"/>
      <c r="SFP91" s="118"/>
      <c r="SFQ91" s="118"/>
      <c r="SFR91" s="118"/>
      <c r="SFS91" s="118"/>
      <c r="SFT91" s="118"/>
      <c r="SFU91" s="118"/>
      <c r="SFV91" s="118"/>
      <c r="SFW91" s="118"/>
      <c r="SFX91" s="118"/>
      <c r="SFY91" s="118"/>
      <c r="SFZ91" s="118"/>
      <c r="SGA91" s="118"/>
      <c r="SGB91" s="118"/>
      <c r="SGC91" s="118"/>
      <c r="SGD91" s="118"/>
      <c r="SGE91" s="118"/>
      <c r="SGF91" s="118"/>
      <c r="SGG91" s="118"/>
      <c r="SGH91" s="118"/>
      <c r="SGI91" s="118"/>
      <c r="SGJ91" s="118"/>
      <c r="SGK91" s="118"/>
      <c r="SGL91" s="118"/>
      <c r="SGM91" s="118"/>
      <c r="SGN91" s="118"/>
      <c r="SGO91" s="118"/>
      <c r="SGP91" s="118"/>
      <c r="SGQ91" s="118"/>
      <c r="SGR91" s="118"/>
      <c r="SGS91" s="118"/>
      <c r="SGT91" s="118"/>
      <c r="SGU91" s="118"/>
      <c r="SGV91" s="118"/>
      <c r="SGW91" s="118"/>
      <c r="SGX91" s="118"/>
      <c r="SGY91" s="118"/>
      <c r="SGZ91" s="118"/>
      <c r="SHA91" s="118"/>
      <c r="SHB91" s="118"/>
      <c r="SHC91" s="118"/>
      <c r="SHD91" s="118"/>
      <c r="SHE91" s="118"/>
      <c r="SHF91" s="118"/>
      <c r="SHG91" s="118"/>
      <c r="SHH91" s="118"/>
      <c r="SHI91" s="118"/>
      <c r="SHJ91" s="118"/>
      <c r="SHK91" s="118"/>
      <c r="SHL91" s="118"/>
      <c r="SHM91" s="118"/>
      <c r="SHN91" s="118"/>
      <c r="SHO91" s="118"/>
      <c r="SHP91" s="118"/>
      <c r="SHQ91" s="118"/>
      <c r="SHR91" s="118"/>
      <c r="SHS91" s="118"/>
      <c r="SHT91" s="118"/>
      <c r="SHU91" s="118"/>
      <c r="SHV91" s="118"/>
      <c r="SHW91" s="118"/>
      <c r="SHX91" s="118"/>
      <c r="SHY91" s="118"/>
      <c r="SHZ91" s="118"/>
      <c r="SIA91" s="118"/>
      <c r="SIB91" s="118"/>
      <c r="SIC91" s="118"/>
      <c r="SID91" s="118"/>
      <c r="SIE91" s="118"/>
      <c r="SIF91" s="118"/>
      <c r="SIG91" s="118"/>
      <c r="SIH91" s="118"/>
      <c r="SII91" s="118"/>
      <c r="SIJ91" s="118"/>
      <c r="SIK91" s="118"/>
      <c r="SIL91" s="118"/>
      <c r="SIM91" s="118"/>
      <c r="SIN91" s="118"/>
      <c r="SIO91" s="118"/>
      <c r="SIP91" s="118"/>
      <c r="SIQ91" s="118"/>
      <c r="SIR91" s="118"/>
      <c r="SIS91" s="118"/>
      <c r="SIT91" s="118"/>
      <c r="SIU91" s="118"/>
      <c r="SIV91" s="118"/>
      <c r="SIW91" s="118"/>
      <c r="SIX91" s="118"/>
      <c r="SIY91" s="118"/>
      <c r="SIZ91" s="118"/>
      <c r="SJA91" s="118"/>
      <c r="SJB91" s="118"/>
      <c r="SJC91" s="118"/>
      <c r="SJD91" s="118"/>
      <c r="SJE91" s="118"/>
      <c r="SJF91" s="118"/>
      <c r="SJG91" s="118"/>
      <c r="SJH91" s="118"/>
      <c r="SJI91" s="118"/>
      <c r="SJJ91" s="118"/>
      <c r="SJK91" s="118"/>
      <c r="SJL91" s="118"/>
      <c r="SJM91" s="118"/>
      <c r="SJN91" s="118"/>
      <c r="SJO91" s="118"/>
      <c r="SJP91" s="118"/>
      <c r="SJQ91" s="118"/>
      <c r="SJR91" s="118"/>
      <c r="SJS91" s="118"/>
      <c r="SJT91" s="118"/>
      <c r="SJU91" s="118"/>
      <c r="SJV91" s="118"/>
      <c r="SJW91" s="118"/>
      <c r="SJX91" s="118"/>
      <c r="SJY91" s="118"/>
      <c r="SJZ91" s="118"/>
      <c r="SKA91" s="118"/>
      <c r="SKB91" s="118"/>
      <c r="SKC91" s="118"/>
      <c r="SKD91" s="118"/>
      <c r="SKE91" s="118"/>
      <c r="SKF91" s="118"/>
      <c r="SKG91" s="118"/>
      <c r="SKH91" s="118"/>
      <c r="SKI91" s="118"/>
      <c r="SKJ91" s="118"/>
      <c r="SKK91" s="118"/>
      <c r="SKL91" s="118"/>
      <c r="SKM91" s="118"/>
      <c r="SKN91" s="118"/>
      <c r="SKO91" s="118"/>
      <c r="SKP91" s="118"/>
      <c r="SKQ91" s="118"/>
      <c r="SKR91" s="118"/>
      <c r="SKS91" s="118"/>
      <c r="SKT91" s="118"/>
      <c r="SKU91" s="118"/>
      <c r="SKV91" s="118"/>
      <c r="SKW91" s="118"/>
      <c r="SKX91" s="118"/>
      <c r="SKY91" s="118"/>
      <c r="SKZ91" s="118"/>
      <c r="SLA91" s="118"/>
      <c r="SLB91" s="118"/>
      <c r="SLC91" s="118"/>
      <c r="SLD91" s="118"/>
      <c r="SLE91" s="118"/>
      <c r="SLF91" s="118"/>
      <c r="SLG91" s="118"/>
      <c r="SLH91" s="118"/>
      <c r="SLI91" s="118"/>
      <c r="SLJ91" s="118"/>
      <c r="SLK91" s="118"/>
      <c r="SLL91" s="118"/>
      <c r="SLM91" s="118"/>
      <c r="SLN91" s="118"/>
      <c r="SLO91" s="118"/>
      <c r="SLP91" s="118"/>
      <c r="SLQ91" s="118"/>
      <c r="SLR91" s="118"/>
      <c r="SLS91" s="118"/>
      <c r="SLT91" s="118"/>
      <c r="SLU91" s="118"/>
      <c r="SLV91" s="118"/>
      <c r="SLW91" s="118"/>
      <c r="SLX91" s="118"/>
      <c r="SLY91" s="118"/>
      <c r="SLZ91" s="118"/>
      <c r="SMA91" s="118"/>
      <c r="SMB91" s="118"/>
      <c r="SMC91" s="118"/>
      <c r="SMD91" s="118"/>
      <c r="SME91" s="118"/>
      <c r="SMF91" s="118"/>
      <c r="SMG91" s="118"/>
      <c r="SMH91" s="118"/>
      <c r="SMI91" s="118"/>
      <c r="SMJ91" s="118"/>
      <c r="SMK91" s="118"/>
      <c r="SML91" s="118"/>
      <c r="SMM91" s="118"/>
      <c r="SMN91" s="118"/>
      <c r="SMO91" s="118"/>
      <c r="SMP91" s="118"/>
      <c r="SMQ91" s="118"/>
      <c r="SMR91" s="118"/>
      <c r="SMS91" s="118"/>
      <c r="SMT91" s="118"/>
      <c r="SMU91" s="118"/>
      <c r="SMV91" s="118"/>
      <c r="SMW91" s="118"/>
      <c r="SMX91" s="118"/>
      <c r="SMY91" s="118"/>
      <c r="SMZ91" s="118"/>
      <c r="SNA91" s="118"/>
      <c r="SNB91" s="118"/>
      <c r="SNC91" s="118"/>
      <c r="SND91" s="118"/>
      <c r="SNE91" s="118"/>
      <c r="SNF91" s="118"/>
      <c r="SNG91" s="118"/>
      <c r="SNH91" s="118"/>
      <c r="SNI91" s="118"/>
      <c r="SNJ91" s="118"/>
      <c r="SNK91" s="118"/>
      <c r="SNL91" s="118"/>
      <c r="SNM91" s="118"/>
      <c r="SNN91" s="118"/>
      <c r="SNO91" s="118"/>
      <c r="SNP91" s="118"/>
      <c r="SNQ91" s="118"/>
      <c r="SNR91" s="118"/>
      <c r="SNS91" s="118"/>
      <c r="SNT91" s="118"/>
      <c r="SNU91" s="118"/>
      <c r="SNV91" s="118"/>
      <c r="SNW91" s="118"/>
      <c r="SNX91" s="118"/>
      <c r="SNY91" s="118"/>
      <c r="SNZ91" s="118"/>
      <c r="SOA91" s="118"/>
      <c r="SOB91" s="118"/>
      <c r="SOC91" s="118"/>
      <c r="SOD91" s="118"/>
      <c r="SOE91" s="118"/>
      <c r="SOF91" s="118"/>
      <c r="SOG91" s="118"/>
      <c r="SOH91" s="118"/>
      <c r="SOI91" s="118"/>
      <c r="SOJ91" s="118"/>
      <c r="SOK91" s="118"/>
      <c r="SOL91" s="118"/>
      <c r="SOM91" s="118"/>
      <c r="SON91" s="118"/>
      <c r="SOO91" s="118"/>
      <c r="SOP91" s="118"/>
      <c r="SOQ91" s="118"/>
      <c r="SOR91" s="118"/>
      <c r="SOS91" s="118"/>
      <c r="SOT91" s="118"/>
      <c r="SOU91" s="118"/>
      <c r="SOV91" s="118"/>
      <c r="SOW91" s="118"/>
      <c r="SOX91" s="118"/>
      <c r="SOY91" s="118"/>
      <c r="SOZ91" s="118"/>
      <c r="SPA91" s="118"/>
      <c r="SPB91" s="118"/>
      <c r="SPC91" s="118"/>
      <c r="SPD91" s="118"/>
      <c r="SPE91" s="118"/>
      <c r="SPF91" s="118"/>
      <c r="SPG91" s="118"/>
      <c r="SPH91" s="118"/>
      <c r="SPI91" s="118"/>
      <c r="SPJ91" s="118"/>
      <c r="SPK91" s="118"/>
      <c r="SPL91" s="118"/>
      <c r="SPM91" s="118"/>
      <c r="SPN91" s="118"/>
      <c r="SPO91" s="118"/>
      <c r="SPP91" s="118"/>
      <c r="SPQ91" s="118"/>
      <c r="SPR91" s="118"/>
      <c r="SPS91" s="118"/>
      <c r="SPT91" s="118"/>
      <c r="SPU91" s="118"/>
      <c r="SPV91" s="118"/>
      <c r="SPW91" s="118"/>
      <c r="SPX91" s="118"/>
      <c r="SPY91" s="118"/>
      <c r="SPZ91" s="118"/>
      <c r="SQA91" s="118"/>
      <c r="SQB91" s="118"/>
      <c r="SQC91" s="118"/>
      <c r="SQD91" s="118"/>
      <c r="SQE91" s="118"/>
      <c r="SQF91" s="118"/>
      <c r="SQG91" s="118"/>
      <c r="SQH91" s="118"/>
      <c r="SQI91" s="118"/>
      <c r="SQJ91" s="118"/>
      <c r="SQK91" s="118"/>
      <c r="SQL91" s="118"/>
      <c r="SQM91" s="118"/>
      <c r="SQN91" s="118"/>
      <c r="SQO91" s="118"/>
      <c r="SQP91" s="118"/>
      <c r="SQQ91" s="118"/>
      <c r="SQR91" s="118"/>
      <c r="SQS91" s="118"/>
      <c r="SQT91" s="118"/>
      <c r="SQU91" s="118"/>
      <c r="SQV91" s="118"/>
      <c r="SQW91" s="118"/>
      <c r="SQX91" s="118"/>
      <c r="SQY91" s="118"/>
      <c r="SQZ91" s="118"/>
      <c r="SRA91" s="118"/>
      <c r="SRB91" s="118"/>
      <c r="SRC91" s="118"/>
      <c r="SRD91" s="118"/>
      <c r="SRE91" s="118"/>
      <c r="SRF91" s="118"/>
      <c r="SRG91" s="118"/>
      <c r="SRH91" s="118"/>
      <c r="SRI91" s="118"/>
      <c r="SRJ91" s="118"/>
      <c r="SRK91" s="118"/>
      <c r="SRL91" s="118"/>
      <c r="SRM91" s="118"/>
      <c r="SRN91" s="118"/>
      <c r="SRO91" s="118"/>
      <c r="SRP91" s="118"/>
      <c r="SRQ91" s="118"/>
      <c r="SRR91" s="118"/>
      <c r="SRS91" s="118"/>
      <c r="SRT91" s="118"/>
      <c r="SRU91" s="118"/>
      <c r="SRV91" s="118"/>
      <c r="SRW91" s="118"/>
      <c r="SRX91" s="118"/>
      <c r="SRY91" s="118"/>
      <c r="SRZ91" s="118"/>
      <c r="SSA91" s="118"/>
      <c r="SSB91" s="118"/>
      <c r="SSC91" s="118"/>
      <c r="SSD91" s="118"/>
      <c r="SSE91" s="118"/>
      <c r="SSF91" s="118"/>
      <c r="SSG91" s="118"/>
      <c r="SSH91" s="118"/>
      <c r="SSI91" s="118"/>
      <c r="SSJ91" s="118"/>
      <c r="SSK91" s="118"/>
      <c r="SSL91" s="118"/>
      <c r="SSM91" s="118"/>
      <c r="SSN91" s="118"/>
      <c r="SSO91" s="118"/>
      <c r="SSP91" s="118"/>
      <c r="SSQ91" s="118"/>
      <c r="SSR91" s="118"/>
      <c r="SSS91" s="118"/>
      <c r="SST91" s="118"/>
      <c r="SSU91" s="118"/>
      <c r="SSV91" s="118"/>
      <c r="SSW91" s="118"/>
      <c r="SSX91" s="118"/>
      <c r="SSY91" s="118"/>
      <c r="SSZ91" s="118"/>
      <c r="STA91" s="118"/>
      <c r="STB91" s="118"/>
      <c r="STC91" s="118"/>
      <c r="STD91" s="118"/>
      <c r="STE91" s="118"/>
      <c r="STF91" s="118"/>
      <c r="STG91" s="118"/>
      <c r="STH91" s="118"/>
      <c r="STI91" s="118"/>
      <c r="STJ91" s="118"/>
      <c r="STK91" s="118"/>
      <c r="STL91" s="118"/>
      <c r="STM91" s="118"/>
      <c r="STN91" s="118"/>
      <c r="STO91" s="118"/>
      <c r="STP91" s="118"/>
      <c r="STQ91" s="118"/>
      <c r="STR91" s="118"/>
      <c r="STS91" s="118"/>
      <c r="STT91" s="118"/>
      <c r="STU91" s="118"/>
      <c r="STV91" s="118"/>
      <c r="STW91" s="118"/>
      <c r="STX91" s="118"/>
      <c r="STY91" s="118"/>
      <c r="STZ91" s="118"/>
      <c r="SUA91" s="118"/>
      <c r="SUB91" s="118"/>
      <c r="SUC91" s="118"/>
      <c r="SUD91" s="118"/>
      <c r="SUE91" s="118"/>
      <c r="SUF91" s="118"/>
      <c r="SUG91" s="118"/>
      <c r="SUH91" s="118"/>
      <c r="SUI91" s="118"/>
      <c r="SUJ91" s="118"/>
      <c r="SUK91" s="118"/>
      <c r="SUL91" s="118"/>
      <c r="SUM91" s="118"/>
      <c r="SUN91" s="118"/>
      <c r="SUO91" s="118"/>
      <c r="SUP91" s="118"/>
      <c r="SUQ91" s="118"/>
      <c r="SUR91" s="118"/>
      <c r="SUS91" s="118"/>
      <c r="SUT91" s="118"/>
      <c r="SUU91" s="118"/>
      <c r="SUV91" s="118"/>
      <c r="SUW91" s="118"/>
      <c r="SUX91" s="118"/>
      <c r="SUY91" s="118"/>
      <c r="SUZ91" s="118"/>
      <c r="SVA91" s="118"/>
      <c r="SVB91" s="118"/>
      <c r="SVC91" s="118"/>
      <c r="SVD91" s="118"/>
      <c r="SVE91" s="118"/>
      <c r="SVF91" s="118"/>
      <c r="SVG91" s="118"/>
      <c r="SVH91" s="118"/>
      <c r="SVI91" s="118"/>
      <c r="SVJ91" s="118"/>
      <c r="SVK91" s="118"/>
      <c r="SVL91" s="118"/>
      <c r="SVM91" s="118"/>
      <c r="SVN91" s="118"/>
      <c r="SVO91" s="118"/>
      <c r="SVP91" s="118"/>
      <c r="SVQ91" s="118"/>
      <c r="SVR91" s="118"/>
      <c r="SVS91" s="118"/>
      <c r="SVT91" s="118"/>
      <c r="SVU91" s="118"/>
      <c r="SVV91" s="118"/>
      <c r="SVW91" s="118"/>
      <c r="SVX91" s="118"/>
      <c r="SVY91" s="118"/>
      <c r="SVZ91" s="118"/>
      <c r="SWA91" s="118"/>
      <c r="SWB91" s="118"/>
      <c r="SWC91" s="118"/>
      <c r="SWD91" s="118"/>
      <c r="SWE91" s="118"/>
      <c r="SWF91" s="118"/>
      <c r="SWG91" s="118"/>
      <c r="SWH91" s="118"/>
      <c r="SWI91" s="118"/>
      <c r="SWJ91" s="118"/>
      <c r="SWK91" s="118"/>
      <c r="SWL91" s="118"/>
      <c r="SWM91" s="118"/>
      <c r="SWN91" s="118"/>
      <c r="SWO91" s="118"/>
      <c r="SWP91" s="118"/>
      <c r="SWQ91" s="118"/>
      <c r="SWR91" s="118"/>
      <c r="SWS91" s="118"/>
      <c r="SWT91" s="118"/>
      <c r="SWU91" s="118"/>
      <c r="SWV91" s="118"/>
      <c r="SWW91" s="118"/>
      <c r="SWX91" s="118"/>
      <c r="SWY91" s="118"/>
      <c r="SWZ91" s="118"/>
      <c r="SXA91" s="118"/>
      <c r="SXB91" s="118"/>
      <c r="SXC91" s="118"/>
      <c r="SXD91" s="118"/>
      <c r="SXE91" s="118"/>
      <c r="SXF91" s="118"/>
      <c r="SXG91" s="118"/>
      <c r="SXH91" s="118"/>
      <c r="SXI91" s="118"/>
      <c r="SXJ91" s="118"/>
      <c r="SXK91" s="118"/>
      <c r="SXL91" s="118"/>
      <c r="SXM91" s="118"/>
      <c r="SXN91" s="118"/>
      <c r="SXO91" s="118"/>
      <c r="SXP91" s="118"/>
      <c r="SXQ91" s="118"/>
      <c r="SXR91" s="118"/>
      <c r="SXS91" s="118"/>
      <c r="SXT91" s="118"/>
      <c r="SXU91" s="118"/>
      <c r="SXV91" s="118"/>
      <c r="SXW91" s="118"/>
      <c r="SXX91" s="118"/>
      <c r="SXY91" s="118"/>
      <c r="SXZ91" s="118"/>
      <c r="SYA91" s="118"/>
      <c r="SYB91" s="118"/>
      <c r="SYC91" s="118"/>
      <c r="SYD91" s="118"/>
      <c r="SYE91" s="118"/>
      <c r="SYF91" s="118"/>
      <c r="SYG91" s="118"/>
      <c r="SYH91" s="118"/>
      <c r="SYI91" s="118"/>
      <c r="SYJ91" s="118"/>
      <c r="SYK91" s="118"/>
      <c r="SYL91" s="118"/>
      <c r="SYM91" s="118"/>
      <c r="SYN91" s="118"/>
      <c r="SYO91" s="118"/>
      <c r="SYP91" s="118"/>
      <c r="SYQ91" s="118"/>
      <c r="SYR91" s="118"/>
      <c r="SYS91" s="118"/>
      <c r="SYT91" s="118"/>
      <c r="SYU91" s="118"/>
      <c r="SYV91" s="118"/>
      <c r="SYW91" s="118"/>
      <c r="SYX91" s="118"/>
      <c r="SYY91" s="118"/>
      <c r="SYZ91" s="118"/>
      <c r="SZA91" s="118"/>
      <c r="SZB91" s="118"/>
      <c r="SZC91" s="118"/>
      <c r="SZD91" s="118"/>
      <c r="SZE91" s="118"/>
      <c r="SZF91" s="118"/>
      <c r="SZG91" s="118"/>
      <c r="SZH91" s="118"/>
      <c r="SZI91" s="118"/>
      <c r="SZJ91" s="118"/>
      <c r="SZK91" s="118"/>
      <c r="SZL91" s="118"/>
      <c r="SZM91" s="118"/>
      <c r="SZN91" s="118"/>
      <c r="SZO91" s="118"/>
      <c r="SZP91" s="118"/>
      <c r="SZQ91" s="118"/>
      <c r="SZR91" s="118"/>
      <c r="SZS91" s="118"/>
      <c r="SZT91" s="118"/>
      <c r="SZU91" s="118"/>
      <c r="SZV91" s="118"/>
      <c r="SZW91" s="118"/>
      <c r="SZX91" s="118"/>
      <c r="SZY91" s="118"/>
      <c r="SZZ91" s="118"/>
      <c r="TAA91" s="118"/>
      <c r="TAB91" s="118"/>
      <c r="TAC91" s="118"/>
      <c r="TAD91" s="118"/>
      <c r="TAE91" s="118"/>
      <c r="TAF91" s="118"/>
      <c r="TAG91" s="118"/>
      <c r="TAH91" s="118"/>
      <c r="TAI91" s="118"/>
      <c r="TAJ91" s="118"/>
      <c r="TAK91" s="118"/>
      <c r="TAL91" s="118"/>
      <c r="TAM91" s="118"/>
      <c r="TAN91" s="118"/>
      <c r="TAO91" s="118"/>
      <c r="TAP91" s="118"/>
      <c r="TAQ91" s="118"/>
      <c r="TAR91" s="118"/>
      <c r="TAS91" s="118"/>
      <c r="TAT91" s="118"/>
      <c r="TAU91" s="118"/>
      <c r="TAV91" s="118"/>
      <c r="TAW91" s="118"/>
      <c r="TAX91" s="118"/>
      <c r="TAY91" s="118"/>
      <c r="TAZ91" s="118"/>
      <c r="TBA91" s="118"/>
      <c r="TBB91" s="118"/>
      <c r="TBC91" s="118"/>
      <c r="TBD91" s="118"/>
      <c r="TBE91" s="118"/>
      <c r="TBF91" s="118"/>
      <c r="TBG91" s="118"/>
      <c r="TBH91" s="118"/>
      <c r="TBI91" s="118"/>
      <c r="TBJ91" s="118"/>
      <c r="TBK91" s="118"/>
      <c r="TBL91" s="118"/>
      <c r="TBM91" s="118"/>
      <c r="TBN91" s="118"/>
      <c r="TBO91" s="118"/>
      <c r="TBP91" s="118"/>
      <c r="TBQ91" s="118"/>
      <c r="TBR91" s="118"/>
      <c r="TBS91" s="118"/>
      <c r="TBT91" s="118"/>
      <c r="TBU91" s="118"/>
      <c r="TBV91" s="118"/>
      <c r="TBW91" s="118"/>
      <c r="TBX91" s="118"/>
      <c r="TBY91" s="118"/>
      <c r="TBZ91" s="118"/>
      <c r="TCA91" s="118"/>
      <c r="TCB91" s="118"/>
      <c r="TCC91" s="118"/>
      <c r="TCD91" s="118"/>
      <c r="TCE91" s="118"/>
      <c r="TCF91" s="118"/>
      <c r="TCG91" s="118"/>
      <c r="TCH91" s="118"/>
      <c r="TCI91" s="118"/>
      <c r="TCJ91" s="118"/>
      <c r="TCK91" s="118"/>
      <c r="TCL91" s="118"/>
      <c r="TCM91" s="118"/>
      <c r="TCN91" s="118"/>
      <c r="TCO91" s="118"/>
      <c r="TCP91" s="118"/>
      <c r="TCQ91" s="118"/>
      <c r="TCR91" s="118"/>
      <c r="TCS91" s="118"/>
      <c r="TCT91" s="118"/>
      <c r="TCU91" s="118"/>
      <c r="TCV91" s="118"/>
      <c r="TCW91" s="118"/>
      <c r="TCX91" s="118"/>
      <c r="TCY91" s="118"/>
      <c r="TCZ91" s="118"/>
      <c r="TDA91" s="118"/>
      <c r="TDB91" s="118"/>
      <c r="TDC91" s="118"/>
      <c r="TDD91" s="118"/>
      <c r="TDE91" s="118"/>
      <c r="TDF91" s="118"/>
      <c r="TDG91" s="118"/>
      <c r="TDH91" s="118"/>
      <c r="TDI91" s="118"/>
      <c r="TDJ91" s="118"/>
      <c r="TDK91" s="118"/>
      <c r="TDL91" s="118"/>
      <c r="TDM91" s="118"/>
      <c r="TDN91" s="118"/>
      <c r="TDO91" s="118"/>
      <c r="TDP91" s="118"/>
      <c r="TDQ91" s="118"/>
      <c r="TDR91" s="118"/>
      <c r="TDS91" s="118"/>
      <c r="TDT91" s="118"/>
      <c r="TDU91" s="118"/>
      <c r="TDV91" s="118"/>
      <c r="TDW91" s="118"/>
      <c r="TDX91" s="118"/>
      <c r="TDY91" s="118"/>
      <c r="TDZ91" s="118"/>
      <c r="TEA91" s="118"/>
      <c r="TEB91" s="118"/>
      <c r="TEC91" s="118"/>
      <c r="TED91" s="118"/>
      <c r="TEE91" s="118"/>
      <c r="TEF91" s="118"/>
      <c r="TEG91" s="118"/>
      <c r="TEH91" s="118"/>
      <c r="TEI91" s="118"/>
      <c r="TEJ91" s="118"/>
      <c r="TEK91" s="118"/>
      <c r="TEL91" s="118"/>
      <c r="TEM91" s="118"/>
      <c r="TEN91" s="118"/>
      <c r="TEO91" s="118"/>
      <c r="TEP91" s="118"/>
      <c r="TEQ91" s="118"/>
      <c r="TER91" s="118"/>
      <c r="TES91" s="118"/>
      <c r="TET91" s="118"/>
      <c r="TEU91" s="118"/>
      <c r="TEV91" s="118"/>
      <c r="TEW91" s="118"/>
      <c r="TEX91" s="118"/>
      <c r="TEY91" s="118"/>
      <c r="TEZ91" s="118"/>
      <c r="TFA91" s="118"/>
      <c r="TFB91" s="118"/>
      <c r="TFC91" s="118"/>
      <c r="TFD91" s="118"/>
      <c r="TFE91" s="118"/>
      <c r="TFF91" s="118"/>
      <c r="TFG91" s="118"/>
      <c r="TFH91" s="118"/>
      <c r="TFI91" s="118"/>
      <c r="TFJ91" s="118"/>
      <c r="TFK91" s="118"/>
      <c r="TFL91" s="118"/>
      <c r="TFM91" s="118"/>
      <c r="TFN91" s="118"/>
      <c r="TFO91" s="118"/>
      <c r="TFP91" s="118"/>
      <c r="TFQ91" s="118"/>
      <c r="TFR91" s="118"/>
      <c r="TFS91" s="118"/>
      <c r="TFT91" s="118"/>
      <c r="TFU91" s="118"/>
      <c r="TFV91" s="118"/>
      <c r="TFW91" s="118"/>
      <c r="TFX91" s="118"/>
      <c r="TFY91" s="118"/>
      <c r="TFZ91" s="118"/>
      <c r="TGA91" s="118"/>
      <c r="TGB91" s="118"/>
      <c r="TGC91" s="118"/>
      <c r="TGD91" s="118"/>
      <c r="TGE91" s="118"/>
      <c r="TGF91" s="118"/>
      <c r="TGG91" s="118"/>
      <c r="TGH91" s="118"/>
      <c r="TGI91" s="118"/>
      <c r="TGJ91" s="118"/>
      <c r="TGK91" s="118"/>
      <c r="TGL91" s="118"/>
      <c r="TGM91" s="118"/>
      <c r="TGN91" s="118"/>
      <c r="TGO91" s="118"/>
      <c r="TGP91" s="118"/>
      <c r="TGQ91" s="118"/>
      <c r="TGR91" s="118"/>
      <c r="TGS91" s="118"/>
      <c r="TGT91" s="118"/>
      <c r="TGU91" s="118"/>
      <c r="TGV91" s="118"/>
      <c r="TGW91" s="118"/>
      <c r="TGX91" s="118"/>
      <c r="TGY91" s="118"/>
      <c r="TGZ91" s="118"/>
      <c r="THA91" s="118"/>
      <c r="THB91" s="118"/>
      <c r="THC91" s="118"/>
      <c r="THD91" s="118"/>
      <c r="THE91" s="118"/>
      <c r="THF91" s="118"/>
      <c r="THG91" s="118"/>
      <c r="THH91" s="118"/>
      <c r="THI91" s="118"/>
      <c r="THJ91" s="118"/>
      <c r="THK91" s="118"/>
      <c r="THL91" s="118"/>
      <c r="THM91" s="118"/>
      <c r="THN91" s="118"/>
      <c r="THO91" s="118"/>
      <c r="THP91" s="118"/>
      <c r="THQ91" s="118"/>
      <c r="THR91" s="118"/>
      <c r="THS91" s="118"/>
      <c r="THT91" s="118"/>
      <c r="THU91" s="118"/>
      <c r="THV91" s="118"/>
      <c r="THW91" s="118"/>
      <c r="THX91" s="118"/>
      <c r="THY91" s="118"/>
      <c r="THZ91" s="118"/>
      <c r="TIA91" s="118"/>
      <c r="TIB91" s="118"/>
      <c r="TIC91" s="118"/>
      <c r="TID91" s="118"/>
      <c r="TIE91" s="118"/>
      <c r="TIF91" s="118"/>
      <c r="TIG91" s="118"/>
      <c r="TIH91" s="118"/>
      <c r="TII91" s="118"/>
      <c r="TIJ91" s="118"/>
      <c r="TIK91" s="118"/>
      <c r="TIL91" s="118"/>
      <c r="TIM91" s="118"/>
      <c r="TIN91" s="118"/>
      <c r="TIO91" s="118"/>
      <c r="TIP91" s="118"/>
      <c r="TIQ91" s="118"/>
      <c r="TIR91" s="118"/>
      <c r="TIS91" s="118"/>
      <c r="TIT91" s="118"/>
      <c r="TIU91" s="118"/>
      <c r="TIV91" s="118"/>
      <c r="TIW91" s="118"/>
      <c r="TIX91" s="118"/>
      <c r="TIY91" s="118"/>
      <c r="TIZ91" s="118"/>
      <c r="TJA91" s="118"/>
      <c r="TJB91" s="118"/>
      <c r="TJC91" s="118"/>
      <c r="TJD91" s="118"/>
      <c r="TJE91" s="118"/>
      <c r="TJF91" s="118"/>
      <c r="TJG91" s="118"/>
      <c r="TJH91" s="118"/>
      <c r="TJI91" s="118"/>
      <c r="TJJ91" s="118"/>
      <c r="TJK91" s="118"/>
      <c r="TJL91" s="118"/>
      <c r="TJM91" s="118"/>
      <c r="TJN91" s="118"/>
      <c r="TJO91" s="118"/>
      <c r="TJP91" s="118"/>
      <c r="TJQ91" s="118"/>
      <c r="TJR91" s="118"/>
      <c r="TJS91" s="118"/>
      <c r="TJT91" s="118"/>
      <c r="TJU91" s="118"/>
      <c r="TJV91" s="118"/>
      <c r="TJW91" s="118"/>
      <c r="TJX91" s="118"/>
      <c r="TJY91" s="118"/>
      <c r="TJZ91" s="118"/>
      <c r="TKA91" s="118"/>
      <c r="TKB91" s="118"/>
      <c r="TKC91" s="118"/>
      <c r="TKD91" s="118"/>
      <c r="TKE91" s="118"/>
      <c r="TKF91" s="118"/>
      <c r="TKG91" s="118"/>
      <c r="TKH91" s="118"/>
      <c r="TKI91" s="118"/>
      <c r="TKJ91" s="118"/>
      <c r="TKK91" s="118"/>
      <c r="TKL91" s="118"/>
      <c r="TKM91" s="118"/>
      <c r="TKN91" s="118"/>
      <c r="TKO91" s="118"/>
      <c r="TKP91" s="118"/>
      <c r="TKQ91" s="118"/>
      <c r="TKR91" s="118"/>
      <c r="TKS91" s="118"/>
      <c r="TKT91" s="118"/>
      <c r="TKU91" s="118"/>
      <c r="TKV91" s="118"/>
      <c r="TKW91" s="118"/>
      <c r="TKX91" s="118"/>
      <c r="TKY91" s="118"/>
      <c r="TKZ91" s="118"/>
      <c r="TLA91" s="118"/>
      <c r="TLB91" s="118"/>
      <c r="TLC91" s="118"/>
      <c r="TLD91" s="118"/>
      <c r="TLE91" s="118"/>
      <c r="TLF91" s="118"/>
      <c r="TLG91" s="118"/>
      <c r="TLH91" s="118"/>
      <c r="TLI91" s="118"/>
      <c r="TLJ91" s="118"/>
      <c r="TLK91" s="118"/>
      <c r="TLL91" s="118"/>
      <c r="TLM91" s="118"/>
      <c r="TLN91" s="118"/>
      <c r="TLO91" s="118"/>
      <c r="TLP91" s="118"/>
      <c r="TLQ91" s="118"/>
      <c r="TLR91" s="118"/>
      <c r="TLS91" s="118"/>
      <c r="TLT91" s="118"/>
      <c r="TLU91" s="118"/>
      <c r="TLV91" s="118"/>
      <c r="TLW91" s="118"/>
      <c r="TLX91" s="118"/>
      <c r="TLY91" s="118"/>
      <c r="TLZ91" s="118"/>
      <c r="TMA91" s="118"/>
      <c r="TMB91" s="118"/>
      <c r="TMC91" s="118"/>
      <c r="TMD91" s="118"/>
      <c r="TME91" s="118"/>
      <c r="TMF91" s="118"/>
      <c r="TMG91" s="118"/>
      <c r="TMH91" s="118"/>
      <c r="TMI91" s="118"/>
      <c r="TMJ91" s="118"/>
      <c r="TMK91" s="118"/>
      <c r="TML91" s="118"/>
      <c r="TMM91" s="118"/>
      <c r="TMN91" s="118"/>
      <c r="TMO91" s="118"/>
      <c r="TMP91" s="118"/>
      <c r="TMQ91" s="118"/>
      <c r="TMR91" s="118"/>
      <c r="TMS91" s="118"/>
      <c r="TMT91" s="118"/>
      <c r="TMU91" s="118"/>
      <c r="TMV91" s="118"/>
      <c r="TMW91" s="118"/>
      <c r="TMX91" s="118"/>
      <c r="TMY91" s="118"/>
      <c r="TMZ91" s="118"/>
      <c r="TNA91" s="118"/>
      <c r="TNB91" s="118"/>
      <c r="TNC91" s="118"/>
      <c r="TND91" s="118"/>
      <c r="TNE91" s="118"/>
      <c r="TNF91" s="118"/>
      <c r="TNG91" s="118"/>
      <c r="TNH91" s="118"/>
      <c r="TNI91" s="118"/>
      <c r="TNJ91" s="118"/>
      <c r="TNK91" s="118"/>
      <c r="TNL91" s="118"/>
      <c r="TNM91" s="118"/>
      <c r="TNN91" s="118"/>
      <c r="TNO91" s="118"/>
      <c r="TNP91" s="118"/>
      <c r="TNQ91" s="118"/>
      <c r="TNR91" s="118"/>
      <c r="TNS91" s="118"/>
      <c r="TNT91" s="118"/>
      <c r="TNU91" s="118"/>
      <c r="TNV91" s="118"/>
      <c r="TNW91" s="118"/>
      <c r="TNX91" s="118"/>
      <c r="TNY91" s="118"/>
      <c r="TNZ91" s="118"/>
      <c r="TOA91" s="118"/>
      <c r="TOB91" s="118"/>
      <c r="TOC91" s="118"/>
      <c r="TOD91" s="118"/>
      <c r="TOE91" s="118"/>
      <c r="TOF91" s="118"/>
      <c r="TOG91" s="118"/>
      <c r="TOH91" s="118"/>
      <c r="TOI91" s="118"/>
      <c r="TOJ91" s="118"/>
      <c r="TOK91" s="118"/>
      <c r="TOL91" s="118"/>
      <c r="TOM91" s="118"/>
      <c r="TON91" s="118"/>
      <c r="TOO91" s="118"/>
      <c r="TOP91" s="118"/>
      <c r="TOQ91" s="118"/>
      <c r="TOR91" s="118"/>
      <c r="TOS91" s="118"/>
      <c r="TOT91" s="118"/>
      <c r="TOU91" s="118"/>
      <c r="TOV91" s="118"/>
      <c r="TOW91" s="118"/>
      <c r="TOX91" s="118"/>
      <c r="TOY91" s="118"/>
      <c r="TOZ91" s="118"/>
      <c r="TPA91" s="118"/>
      <c r="TPB91" s="118"/>
      <c r="TPC91" s="118"/>
      <c r="TPD91" s="118"/>
      <c r="TPE91" s="118"/>
      <c r="TPF91" s="118"/>
      <c r="TPG91" s="118"/>
      <c r="TPH91" s="118"/>
      <c r="TPI91" s="118"/>
      <c r="TPJ91" s="118"/>
      <c r="TPK91" s="118"/>
      <c r="TPL91" s="118"/>
      <c r="TPM91" s="118"/>
      <c r="TPN91" s="118"/>
      <c r="TPO91" s="118"/>
      <c r="TPP91" s="118"/>
      <c r="TPQ91" s="118"/>
      <c r="TPR91" s="118"/>
      <c r="TPS91" s="118"/>
      <c r="TPT91" s="118"/>
      <c r="TPU91" s="118"/>
      <c r="TPV91" s="118"/>
      <c r="TPW91" s="118"/>
      <c r="TPX91" s="118"/>
      <c r="TPY91" s="118"/>
      <c r="TPZ91" s="118"/>
      <c r="TQA91" s="118"/>
      <c r="TQB91" s="118"/>
      <c r="TQC91" s="118"/>
      <c r="TQD91" s="118"/>
      <c r="TQE91" s="118"/>
      <c r="TQF91" s="118"/>
      <c r="TQG91" s="118"/>
      <c r="TQH91" s="118"/>
      <c r="TQI91" s="118"/>
      <c r="TQJ91" s="118"/>
      <c r="TQK91" s="118"/>
      <c r="TQL91" s="118"/>
      <c r="TQM91" s="118"/>
      <c r="TQN91" s="118"/>
      <c r="TQO91" s="118"/>
      <c r="TQP91" s="118"/>
      <c r="TQQ91" s="118"/>
      <c r="TQR91" s="118"/>
      <c r="TQS91" s="118"/>
      <c r="TQT91" s="118"/>
      <c r="TQU91" s="118"/>
      <c r="TQV91" s="118"/>
      <c r="TQW91" s="118"/>
      <c r="TQX91" s="118"/>
      <c r="TQY91" s="118"/>
      <c r="TQZ91" s="118"/>
      <c r="TRA91" s="118"/>
      <c r="TRB91" s="118"/>
      <c r="TRC91" s="118"/>
      <c r="TRD91" s="118"/>
      <c r="TRE91" s="118"/>
      <c r="TRF91" s="118"/>
      <c r="TRG91" s="118"/>
      <c r="TRH91" s="118"/>
      <c r="TRI91" s="118"/>
      <c r="TRJ91" s="118"/>
      <c r="TRK91" s="118"/>
      <c r="TRL91" s="118"/>
      <c r="TRM91" s="118"/>
      <c r="TRN91" s="118"/>
      <c r="TRO91" s="118"/>
      <c r="TRP91" s="118"/>
      <c r="TRQ91" s="118"/>
      <c r="TRR91" s="118"/>
      <c r="TRS91" s="118"/>
      <c r="TRT91" s="118"/>
      <c r="TRU91" s="118"/>
      <c r="TRV91" s="118"/>
      <c r="TRW91" s="118"/>
      <c r="TRX91" s="118"/>
      <c r="TRY91" s="118"/>
      <c r="TRZ91" s="118"/>
      <c r="TSA91" s="118"/>
      <c r="TSB91" s="118"/>
      <c r="TSC91" s="118"/>
      <c r="TSD91" s="118"/>
      <c r="TSE91" s="118"/>
      <c r="TSF91" s="118"/>
      <c r="TSG91" s="118"/>
      <c r="TSH91" s="118"/>
      <c r="TSI91" s="118"/>
      <c r="TSJ91" s="118"/>
      <c r="TSK91" s="118"/>
      <c r="TSL91" s="118"/>
      <c r="TSM91" s="118"/>
      <c r="TSN91" s="118"/>
      <c r="TSO91" s="118"/>
      <c r="TSP91" s="118"/>
      <c r="TSQ91" s="118"/>
      <c r="TSR91" s="118"/>
      <c r="TSS91" s="118"/>
      <c r="TST91" s="118"/>
      <c r="TSU91" s="118"/>
      <c r="TSV91" s="118"/>
      <c r="TSW91" s="118"/>
      <c r="TSX91" s="118"/>
      <c r="TSY91" s="118"/>
      <c r="TSZ91" s="118"/>
      <c r="TTA91" s="118"/>
      <c r="TTB91" s="118"/>
      <c r="TTC91" s="118"/>
      <c r="TTD91" s="118"/>
      <c r="TTE91" s="118"/>
      <c r="TTF91" s="118"/>
      <c r="TTG91" s="118"/>
      <c r="TTH91" s="118"/>
      <c r="TTI91" s="118"/>
      <c r="TTJ91" s="118"/>
      <c r="TTK91" s="118"/>
      <c r="TTL91" s="118"/>
      <c r="TTM91" s="118"/>
      <c r="TTN91" s="118"/>
      <c r="TTO91" s="118"/>
      <c r="TTP91" s="118"/>
      <c r="TTQ91" s="118"/>
      <c r="TTR91" s="118"/>
      <c r="TTS91" s="118"/>
      <c r="TTT91" s="118"/>
      <c r="TTU91" s="118"/>
      <c r="TTV91" s="118"/>
      <c r="TTW91" s="118"/>
      <c r="TTX91" s="118"/>
      <c r="TTY91" s="118"/>
      <c r="TTZ91" s="118"/>
      <c r="TUA91" s="118"/>
      <c r="TUB91" s="118"/>
      <c r="TUC91" s="118"/>
      <c r="TUD91" s="118"/>
      <c r="TUE91" s="118"/>
      <c r="TUF91" s="118"/>
      <c r="TUG91" s="118"/>
      <c r="TUH91" s="118"/>
      <c r="TUI91" s="118"/>
      <c r="TUJ91" s="118"/>
      <c r="TUK91" s="118"/>
      <c r="TUL91" s="118"/>
      <c r="TUM91" s="118"/>
      <c r="TUN91" s="118"/>
      <c r="TUO91" s="118"/>
      <c r="TUP91" s="118"/>
      <c r="TUQ91" s="118"/>
      <c r="TUR91" s="118"/>
      <c r="TUS91" s="118"/>
      <c r="TUT91" s="118"/>
      <c r="TUU91" s="118"/>
      <c r="TUV91" s="118"/>
      <c r="TUW91" s="118"/>
      <c r="TUX91" s="118"/>
      <c r="TUY91" s="118"/>
      <c r="TUZ91" s="118"/>
      <c r="TVA91" s="118"/>
      <c r="TVB91" s="118"/>
      <c r="TVC91" s="118"/>
      <c r="TVD91" s="118"/>
      <c r="TVE91" s="118"/>
      <c r="TVF91" s="118"/>
      <c r="TVG91" s="118"/>
      <c r="TVH91" s="118"/>
      <c r="TVI91" s="118"/>
      <c r="TVJ91" s="118"/>
      <c r="TVK91" s="118"/>
      <c r="TVL91" s="118"/>
      <c r="TVM91" s="118"/>
      <c r="TVN91" s="118"/>
      <c r="TVO91" s="118"/>
      <c r="TVP91" s="118"/>
      <c r="TVQ91" s="118"/>
      <c r="TVR91" s="118"/>
      <c r="TVS91" s="118"/>
      <c r="TVT91" s="118"/>
      <c r="TVU91" s="118"/>
      <c r="TVV91" s="118"/>
      <c r="TVW91" s="118"/>
      <c r="TVX91" s="118"/>
      <c r="TVY91" s="118"/>
      <c r="TVZ91" s="118"/>
      <c r="TWA91" s="118"/>
      <c r="TWB91" s="118"/>
      <c r="TWC91" s="118"/>
      <c r="TWD91" s="118"/>
      <c r="TWE91" s="118"/>
      <c r="TWF91" s="118"/>
      <c r="TWG91" s="118"/>
      <c r="TWH91" s="118"/>
      <c r="TWI91" s="118"/>
      <c r="TWJ91" s="118"/>
      <c r="TWK91" s="118"/>
      <c r="TWL91" s="118"/>
      <c r="TWM91" s="118"/>
      <c r="TWN91" s="118"/>
      <c r="TWO91" s="118"/>
      <c r="TWP91" s="118"/>
      <c r="TWQ91" s="118"/>
      <c r="TWR91" s="118"/>
      <c r="TWS91" s="118"/>
      <c r="TWT91" s="118"/>
      <c r="TWU91" s="118"/>
      <c r="TWV91" s="118"/>
      <c r="TWW91" s="118"/>
      <c r="TWX91" s="118"/>
      <c r="TWY91" s="118"/>
      <c r="TWZ91" s="118"/>
      <c r="TXA91" s="118"/>
      <c r="TXB91" s="118"/>
      <c r="TXC91" s="118"/>
      <c r="TXD91" s="118"/>
      <c r="TXE91" s="118"/>
      <c r="TXF91" s="118"/>
      <c r="TXG91" s="118"/>
      <c r="TXH91" s="118"/>
      <c r="TXI91" s="118"/>
      <c r="TXJ91" s="118"/>
      <c r="TXK91" s="118"/>
      <c r="TXL91" s="118"/>
      <c r="TXM91" s="118"/>
      <c r="TXN91" s="118"/>
      <c r="TXO91" s="118"/>
      <c r="TXP91" s="118"/>
      <c r="TXQ91" s="118"/>
      <c r="TXR91" s="118"/>
      <c r="TXS91" s="118"/>
      <c r="TXT91" s="118"/>
      <c r="TXU91" s="118"/>
      <c r="TXV91" s="118"/>
      <c r="TXW91" s="118"/>
      <c r="TXX91" s="118"/>
      <c r="TXY91" s="118"/>
      <c r="TXZ91" s="118"/>
      <c r="TYA91" s="118"/>
      <c r="TYB91" s="118"/>
      <c r="TYC91" s="118"/>
      <c r="TYD91" s="118"/>
      <c r="TYE91" s="118"/>
      <c r="TYF91" s="118"/>
      <c r="TYG91" s="118"/>
      <c r="TYH91" s="118"/>
      <c r="TYI91" s="118"/>
      <c r="TYJ91" s="118"/>
      <c r="TYK91" s="118"/>
      <c r="TYL91" s="118"/>
      <c r="TYM91" s="118"/>
      <c r="TYN91" s="118"/>
      <c r="TYO91" s="118"/>
      <c r="TYP91" s="118"/>
      <c r="TYQ91" s="118"/>
      <c r="TYR91" s="118"/>
      <c r="TYS91" s="118"/>
      <c r="TYT91" s="118"/>
      <c r="TYU91" s="118"/>
      <c r="TYV91" s="118"/>
      <c r="TYW91" s="118"/>
      <c r="TYX91" s="118"/>
      <c r="TYY91" s="118"/>
      <c r="TYZ91" s="118"/>
      <c r="TZA91" s="118"/>
      <c r="TZB91" s="118"/>
      <c r="TZC91" s="118"/>
      <c r="TZD91" s="118"/>
      <c r="TZE91" s="118"/>
      <c r="TZF91" s="118"/>
      <c r="TZG91" s="118"/>
      <c r="TZH91" s="118"/>
      <c r="TZI91" s="118"/>
      <c r="TZJ91" s="118"/>
      <c r="TZK91" s="118"/>
      <c r="TZL91" s="118"/>
      <c r="TZM91" s="118"/>
      <c r="TZN91" s="118"/>
      <c r="TZO91" s="118"/>
      <c r="TZP91" s="118"/>
      <c r="TZQ91" s="118"/>
      <c r="TZR91" s="118"/>
      <c r="TZS91" s="118"/>
      <c r="TZT91" s="118"/>
      <c r="TZU91" s="118"/>
      <c r="TZV91" s="118"/>
      <c r="TZW91" s="118"/>
      <c r="TZX91" s="118"/>
      <c r="TZY91" s="118"/>
      <c r="TZZ91" s="118"/>
      <c r="UAA91" s="118"/>
      <c r="UAB91" s="118"/>
      <c r="UAC91" s="118"/>
      <c r="UAD91" s="118"/>
      <c r="UAE91" s="118"/>
      <c r="UAF91" s="118"/>
      <c r="UAG91" s="118"/>
      <c r="UAH91" s="118"/>
      <c r="UAI91" s="118"/>
      <c r="UAJ91" s="118"/>
      <c r="UAK91" s="118"/>
      <c r="UAL91" s="118"/>
      <c r="UAM91" s="118"/>
      <c r="UAN91" s="118"/>
      <c r="UAO91" s="118"/>
      <c r="UAP91" s="118"/>
      <c r="UAQ91" s="118"/>
      <c r="UAR91" s="118"/>
      <c r="UAS91" s="118"/>
      <c r="UAT91" s="118"/>
      <c r="UAU91" s="118"/>
      <c r="UAV91" s="118"/>
      <c r="UAW91" s="118"/>
      <c r="UAX91" s="118"/>
      <c r="UAY91" s="118"/>
      <c r="UAZ91" s="118"/>
      <c r="UBA91" s="118"/>
      <c r="UBB91" s="118"/>
      <c r="UBC91" s="118"/>
      <c r="UBD91" s="118"/>
      <c r="UBE91" s="118"/>
      <c r="UBF91" s="118"/>
      <c r="UBG91" s="118"/>
      <c r="UBH91" s="118"/>
      <c r="UBI91" s="118"/>
      <c r="UBJ91" s="118"/>
      <c r="UBK91" s="118"/>
      <c r="UBL91" s="118"/>
      <c r="UBM91" s="118"/>
      <c r="UBN91" s="118"/>
      <c r="UBO91" s="118"/>
      <c r="UBP91" s="118"/>
      <c r="UBQ91" s="118"/>
      <c r="UBR91" s="118"/>
      <c r="UBS91" s="118"/>
      <c r="UBT91" s="118"/>
      <c r="UBU91" s="118"/>
      <c r="UBV91" s="118"/>
      <c r="UBW91" s="118"/>
      <c r="UBX91" s="118"/>
      <c r="UBY91" s="118"/>
      <c r="UBZ91" s="118"/>
      <c r="UCA91" s="118"/>
      <c r="UCB91" s="118"/>
      <c r="UCC91" s="118"/>
      <c r="UCD91" s="118"/>
      <c r="UCE91" s="118"/>
      <c r="UCF91" s="118"/>
      <c r="UCG91" s="118"/>
      <c r="UCH91" s="118"/>
      <c r="UCI91" s="118"/>
      <c r="UCJ91" s="118"/>
      <c r="UCK91" s="118"/>
      <c r="UCL91" s="118"/>
      <c r="UCM91" s="118"/>
      <c r="UCN91" s="118"/>
      <c r="UCO91" s="118"/>
      <c r="UCP91" s="118"/>
      <c r="UCQ91" s="118"/>
      <c r="UCR91" s="118"/>
      <c r="UCS91" s="118"/>
      <c r="UCT91" s="118"/>
      <c r="UCU91" s="118"/>
      <c r="UCV91" s="118"/>
      <c r="UCW91" s="118"/>
      <c r="UCX91" s="118"/>
      <c r="UCY91" s="118"/>
      <c r="UCZ91" s="118"/>
      <c r="UDA91" s="118"/>
      <c r="UDB91" s="118"/>
      <c r="UDC91" s="118"/>
      <c r="UDD91" s="118"/>
      <c r="UDE91" s="118"/>
      <c r="UDF91" s="118"/>
      <c r="UDG91" s="118"/>
      <c r="UDH91" s="118"/>
      <c r="UDI91" s="118"/>
      <c r="UDJ91" s="118"/>
      <c r="UDK91" s="118"/>
      <c r="UDL91" s="118"/>
      <c r="UDM91" s="118"/>
      <c r="UDN91" s="118"/>
      <c r="UDO91" s="118"/>
      <c r="UDP91" s="118"/>
      <c r="UDQ91" s="118"/>
      <c r="UDR91" s="118"/>
      <c r="UDS91" s="118"/>
      <c r="UDT91" s="118"/>
      <c r="UDU91" s="118"/>
      <c r="UDV91" s="118"/>
      <c r="UDW91" s="118"/>
      <c r="UDX91" s="118"/>
      <c r="UDY91" s="118"/>
      <c r="UDZ91" s="118"/>
      <c r="UEA91" s="118"/>
      <c r="UEB91" s="118"/>
      <c r="UEC91" s="118"/>
      <c r="UED91" s="118"/>
      <c r="UEE91" s="118"/>
      <c r="UEF91" s="118"/>
      <c r="UEG91" s="118"/>
      <c r="UEH91" s="118"/>
      <c r="UEI91" s="118"/>
      <c r="UEJ91" s="118"/>
      <c r="UEK91" s="118"/>
      <c r="UEL91" s="118"/>
      <c r="UEM91" s="118"/>
      <c r="UEN91" s="118"/>
      <c r="UEO91" s="118"/>
      <c r="UEP91" s="118"/>
      <c r="UEQ91" s="118"/>
      <c r="UER91" s="118"/>
      <c r="UES91" s="118"/>
      <c r="UET91" s="118"/>
      <c r="UEU91" s="118"/>
      <c r="UEV91" s="118"/>
      <c r="UEW91" s="118"/>
      <c r="UEX91" s="118"/>
      <c r="UEY91" s="118"/>
      <c r="UEZ91" s="118"/>
      <c r="UFA91" s="118"/>
      <c r="UFB91" s="118"/>
      <c r="UFC91" s="118"/>
      <c r="UFD91" s="118"/>
      <c r="UFE91" s="118"/>
      <c r="UFF91" s="118"/>
      <c r="UFG91" s="118"/>
      <c r="UFH91" s="118"/>
      <c r="UFI91" s="118"/>
      <c r="UFJ91" s="118"/>
      <c r="UFK91" s="118"/>
      <c r="UFL91" s="118"/>
      <c r="UFM91" s="118"/>
      <c r="UFN91" s="118"/>
      <c r="UFO91" s="118"/>
      <c r="UFP91" s="118"/>
      <c r="UFQ91" s="118"/>
      <c r="UFR91" s="118"/>
      <c r="UFS91" s="118"/>
      <c r="UFT91" s="118"/>
      <c r="UFU91" s="118"/>
      <c r="UFV91" s="118"/>
      <c r="UFW91" s="118"/>
      <c r="UFX91" s="118"/>
      <c r="UFY91" s="118"/>
      <c r="UFZ91" s="118"/>
      <c r="UGA91" s="118"/>
      <c r="UGB91" s="118"/>
      <c r="UGC91" s="118"/>
      <c r="UGD91" s="118"/>
      <c r="UGE91" s="118"/>
      <c r="UGF91" s="118"/>
      <c r="UGG91" s="118"/>
      <c r="UGH91" s="118"/>
      <c r="UGI91" s="118"/>
      <c r="UGJ91" s="118"/>
      <c r="UGK91" s="118"/>
      <c r="UGL91" s="118"/>
      <c r="UGM91" s="118"/>
      <c r="UGN91" s="118"/>
      <c r="UGO91" s="118"/>
      <c r="UGP91" s="118"/>
      <c r="UGQ91" s="118"/>
      <c r="UGR91" s="118"/>
      <c r="UGS91" s="118"/>
      <c r="UGT91" s="118"/>
      <c r="UGU91" s="118"/>
      <c r="UGV91" s="118"/>
      <c r="UGW91" s="118"/>
      <c r="UGX91" s="118"/>
      <c r="UGY91" s="118"/>
      <c r="UGZ91" s="118"/>
      <c r="UHA91" s="118"/>
      <c r="UHB91" s="118"/>
      <c r="UHC91" s="118"/>
      <c r="UHD91" s="118"/>
      <c r="UHE91" s="118"/>
      <c r="UHF91" s="118"/>
      <c r="UHG91" s="118"/>
      <c r="UHH91" s="118"/>
      <c r="UHI91" s="118"/>
      <c r="UHJ91" s="118"/>
      <c r="UHK91" s="118"/>
      <c r="UHL91" s="118"/>
      <c r="UHM91" s="118"/>
      <c r="UHN91" s="118"/>
      <c r="UHO91" s="118"/>
      <c r="UHP91" s="118"/>
      <c r="UHQ91" s="118"/>
      <c r="UHR91" s="118"/>
      <c r="UHS91" s="118"/>
      <c r="UHT91" s="118"/>
      <c r="UHU91" s="118"/>
      <c r="UHV91" s="118"/>
      <c r="UHW91" s="118"/>
      <c r="UHX91" s="118"/>
      <c r="UHY91" s="118"/>
      <c r="UHZ91" s="118"/>
      <c r="UIA91" s="118"/>
      <c r="UIB91" s="118"/>
      <c r="UIC91" s="118"/>
      <c r="UID91" s="118"/>
      <c r="UIE91" s="118"/>
      <c r="UIF91" s="118"/>
      <c r="UIG91" s="118"/>
      <c r="UIH91" s="118"/>
      <c r="UII91" s="118"/>
      <c r="UIJ91" s="118"/>
      <c r="UIK91" s="118"/>
      <c r="UIL91" s="118"/>
      <c r="UIM91" s="118"/>
      <c r="UIN91" s="118"/>
      <c r="UIO91" s="118"/>
      <c r="UIP91" s="118"/>
      <c r="UIQ91" s="118"/>
      <c r="UIR91" s="118"/>
      <c r="UIS91" s="118"/>
      <c r="UIT91" s="118"/>
      <c r="UIU91" s="118"/>
      <c r="UIV91" s="118"/>
      <c r="UIW91" s="118"/>
      <c r="UIX91" s="118"/>
      <c r="UIY91" s="118"/>
      <c r="UIZ91" s="118"/>
      <c r="UJA91" s="118"/>
      <c r="UJB91" s="118"/>
      <c r="UJC91" s="118"/>
      <c r="UJD91" s="118"/>
      <c r="UJE91" s="118"/>
      <c r="UJF91" s="118"/>
      <c r="UJG91" s="118"/>
      <c r="UJH91" s="118"/>
      <c r="UJI91" s="118"/>
      <c r="UJJ91" s="118"/>
      <c r="UJK91" s="118"/>
      <c r="UJL91" s="118"/>
      <c r="UJM91" s="118"/>
      <c r="UJN91" s="118"/>
      <c r="UJO91" s="118"/>
      <c r="UJP91" s="118"/>
      <c r="UJQ91" s="118"/>
      <c r="UJR91" s="118"/>
      <c r="UJS91" s="118"/>
      <c r="UJT91" s="118"/>
      <c r="UJU91" s="118"/>
      <c r="UJV91" s="118"/>
      <c r="UJW91" s="118"/>
      <c r="UJX91" s="118"/>
      <c r="UJY91" s="118"/>
      <c r="UJZ91" s="118"/>
      <c r="UKA91" s="118"/>
      <c r="UKB91" s="118"/>
      <c r="UKC91" s="118"/>
      <c r="UKD91" s="118"/>
      <c r="UKE91" s="118"/>
      <c r="UKF91" s="118"/>
      <c r="UKG91" s="118"/>
      <c r="UKH91" s="118"/>
      <c r="UKI91" s="118"/>
      <c r="UKJ91" s="118"/>
      <c r="UKK91" s="118"/>
      <c r="UKL91" s="118"/>
      <c r="UKM91" s="118"/>
      <c r="UKN91" s="118"/>
      <c r="UKO91" s="118"/>
      <c r="UKP91" s="118"/>
      <c r="UKQ91" s="118"/>
      <c r="UKR91" s="118"/>
      <c r="UKS91" s="118"/>
      <c r="UKT91" s="118"/>
      <c r="UKU91" s="118"/>
      <c r="UKV91" s="118"/>
      <c r="UKW91" s="118"/>
      <c r="UKX91" s="118"/>
      <c r="UKY91" s="118"/>
      <c r="UKZ91" s="118"/>
      <c r="ULA91" s="118"/>
      <c r="ULB91" s="118"/>
      <c r="ULC91" s="118"/>
      <c r="ULD91" s="118"/>
      <c r="ULE91" s="118"/>
      <c r="ULF91" s="118"/>
      <c r="ULG91" s="118"/>
      <c r="ULH91" s="118"/>
      <c r="ULI91" s="118"/>
      <c r="ULJ91" s="118"/>
      <c r="ULK91" s="118"/>
      <c r="ULL91" s="118"/>
      <c r="ULM91" s="118"/>
      <c r="ULN91" s="118"/>
      <c r="ULO91" s="118"/>
      <c r="ULP91" s="118"/>
      <c r="ULQ91" s="118"/>
      <c r="ULR91" s="118"/>
      <c r="ULS91" s="118"/>
      <c r="ULT91" s="118"/>
      <c r="ULU91" s="118"/>
      <c r="ULV91" s="118"/>
      <c r="ULW91" s="118"/>
      <c r="ULX91" s="118"/>
      <c r="ULY91" s="118"/>
      <c r="ULZ91" s="118"/>
      <c r="UMA91" s="118"/>
      <c r="UMB91" s="118"/>
      <c r="UMC91" s="118"/>
      <c r="UMD91" s="118"/>
      <c r="UME91" s="118"/>
      <c r="UMF91" s="118"/>
      <c r="UMG91" s="118"/>
      <c r="UMH91" s="118"/>
      <c r="UMI91" s="118"/>
      <c r="UMJ91" s="118"/>
      <c r="UMK91" s="118"/>
      <c r="UML91" s="118"/>
      <c r="UMM91" s="118"/>
      <c r="UMN91" s="118"/>
      <c r="UMO91" s="118"/>
      <c r="UMP91" s="118"/>
      <c r="UMQ91" s="118"/>
      <c r="UMR91" s="118"/>
      <c r="UMS91" s="118"/>
      <c r="UMT91" s="118"/>
      <c r="UMU91" s="118"/>
      <c r="UMV91" s="118"/>
      <c r="UMW91" s="118"/>
      <c r="UMX91" s="118"/>
      <c r="UMY91" s="118"/>
      <c r="UMZ91" s="118"/>
      <c r="UNA91" s="118"/>
      <c r="UNB91" s="118"/>
      <c r="UNC91" s="118"/>
      <c r="UND91" s="118"/>
      <c r="UNE91" s="118"/>
      <c r="UNF91" s="118"/>
      <c r="UNG91" s="118"/>
      <c r="UNH91" s="118"/>
      <c r="UNI91" s="118"/>
      <c r="UNJ91" s="118"/>
      <c r="UNK91" s="118"/>
      <c r="UNL91" s="118"/>
      <c r="UNM91" s="118"/>
      <c r="UNN91" s="118"/>
      <c r="UNO91" s="118"/>
      <c r="UNP91" s="118"/>
      <c r="UNQ91" s="118"/>
      <c r="UNR91" s="118"/>
      <c r="UNS91" s="118"/>
      <c r="UNT91" s="118"/>
      <c r="UNU91" s="118"/>
      <c r="UNV91" s="118"/>
      <c r="UNW91" s="118"/>
      <c r="UNX91" s="118"/>
      <c r="UNY91" s="118"/>
      <c r="UNZ91" s="118"/>
      <c r="UOA91" s="118"/>
      <c r="UOB91" s="118"/>
      <c r="UOC91" s="118"/>
      <c r="UOD91" s="118"/>
      <c r="UOE91" s="118"/>
      <c r="UOF91" s="118"/>
      <c r="UOG91" s="118"/>
      <c r="UOH91" s="118"/>
      <c r="UOI91" s="118"/>
      <c r="UOJ91" s="118"/>
      <c r="UOK91" s="118"/>
      <c r="UOL91" s="118"/>
      <c r="UOM91" s="118"/>
      <c r="UON91" s="118"/>
      <c r="UOO91" s="118"/>
      <c r="UOP91" s="118"/>
      <c r="UOQ91" s="118"/>
      <c r="UOR91" s="118"/>
      <c r="UOS91" s="118"/>
      <c r="UOT91" s="118"/>
      <c r="UOU91" s="118"/>
      <c r="UOV91" s="118"/>
      <c r="UOW91" s="118"/>
      <c r="UOX91" s="118"/>
      <c r="UOY91" s="118"/>
      <c r="UOZ91" s="118"/>
      <c r="UPA91" s="118"/>
      <c r="UPB91" s="118"/>
      <c r="UPC91" s="118"/>
      <c r="UPD91" s="118"/>
      <c r="UPE91" s="118"/>
      <c r="UPF91" s="118"/>
      <c r="UPG91" s="118"/>
      <c r="UPH91" s="118"/>
      <c r="UPI91" s="118"/>
      <c r="UPJ91" s="118"/>
      <c r="UPK91" s="118"/>
      <c r="UPL91" s="118"/>
      <c r="UPM91" s="118"/>
      <c r="UPN91" s="118"/>
      <c r="UPO91" s="118"/>
      <c r="UPP91" s="118"/>
      <c r="UPQ91" s="118"/>
      <c r="UPR91" s="118"/>
      <c r="UPS91" s="118"/>
      <c r="UPT91" s="118"/>
      <c r="UPU91" s="118"/>
      <c r="UPV91" s="118"/>
      <c r="UPW91" s="118"/>
      <c r="UPX91" s="118"/>
      <c r="UPY91" s="118"/>
      <c r="UPZ91" s="118"/>
      <c r="UQA91" s="118"/>
      <c r="UQB91" s="118"/>
      <c r="UQC91" s="118"/>
      <c r="UQD91" s="118"/>
      <c r="UQE91" s="118"/>
      <c r="UQF91" s="118"/>
      <c r="UQG91" s="118"/>
      <c r="UQH91" s="118"/>
      <c r="UQI91" s="118"/>
      <c r="UQJ91" s="118"/>
      <c r="UQK91" s="118"/>
      <c r="UQL91" s="118"/>
      <c r="UQM91" s="118"/>
      <c r="UQN91" s="118"/>
      <c r="UQO91" s="118"/>
      <c r="UQP91" s="118"/>
      <c r="UQQ91" s="118"/>
      <c r="UQR91" s="118"/>
      <c r="UQS91" s="118"/>
      <c r="UQT91" s="118"/>
      <c r="UQU91" s="118"/>
      <c r="UQV91" s="118"/>
      <c r="UQW91" s="118"/>
      <c r="UQX91" s="118"/>
      <c r="UQY91" s="118"/>
      <c r="UQZ91" s="118"/>
      <c r="URA91" s="118"/>
      <c r="URB91" s="118"/>
      <c r="URC91" s="118"/>
      <c r="URD91" s="118"/>
      <c r="URE91" s="118"/>
      <c r="URF91" s="118"/>
      <c r="URG91" s="118"/>
      <c r="URH91" s="118"/>
      <c r="URI91" s="118"/>
      <c r="URJ91" s="118"/>
      <c r="URK91" s="118"/>
      <c r="URL91" s="118"/>
      <c r="URM91" s="118"/>
      <c r="URN91" s="118"/>
      <c r="URO91" s="118"/>
      <c r="URP91" s="118"/>
      <c r="URQ91" s="118"/>
      <c r="URR91" s="118"/>
      <c r="URS91" s="118"/>
      <c r="URT91" s="118"/>
      <c r="URU91" s="118"/>
      <c r="URV91" s="118"/>
      <c r="URW91" s="118"/>
      <c r="URX91" s="118"/>
      <c r="URY91" s="118"/>
      <c r="URZ91" s="118"/>
      <c r="USA91" s="118"/>
      <c r="USB91" s="118"/>
      <c r="USC91" s="118"/>
      <c r="USD91" s="118"/>
      <c r="USE91" s="118"/>
      <c r="USF91" s="118"/>
      <c r="USG91" s="118"/>
      <c r="USH91" s="118"/>
      <c r="USI91" s="118"/>
      <c r="USJ91" s="118"/>
      <c r="USK91" s="118"/>
      <c r="USL91" s="118"/>
      <c r="USM91" s="118"/>
      <c r="USN91" s="118"/>
      <c r="USO91" s="118"/>
      <c r="USP91" s="118"/>
      <c r="USQ91" s="118"/>
      <c r="USR91" s="118"/>
      <c r="USS91" s="118"/>
      <c r="UST91" s="118"/>
      <c r="USU91" s="118"/>
      <c r="USV91" s="118"/>
      <c r="USW91" s="118"/>
      <c r="USX91" s="118"/>
      <c r="USY91" s="118"/>
      <c r="USZ91" s="118"/>
      <c r="UTA91" s="118"/>
      <c r="UTB91" s="118"/>
      <c r="UTC91" s="118"/>
      <c r="UTD91" s="118"/>
      <c r="UTE91" s="118"/>
      <c r="UTF91" s="118"/>
      <c r="UTG91" s="118"/>
      <c r="UTH91" s="118"/>
      <c r="UTI91" s="118"/>
      <c r="UTJ91" s="118"/>
      <c r="UTK91" s="118"/>
      <c r="UTL91" s="118"/>
      <c r="UTM91" s="118"/>
      <c r="UTN91" s="118"/>
      <c r="UTO91" s="118"/>
      <c r="UTP91" s="118"/>
      <c r="UTQ91" s="118"/>
      <c r="UTR91" s="118"/>
      <c r="UTS91" s="118"/>
      <c r="UTT91" s="118"/>
      <c r="UTU91" s="118"/>
      <c r="UTV91" s="118"/>
      <c r="UTW91" s="118"/>
      <c r="UTX91" s="118"/>
      <c r="UTY91" s="118"/>
      <c r="UTZ91" s="118"/>
      <c r="UUA91" s="118"/>
      <c r="UUB91" s="118"/>
      <c r="UUC91" s="118"/>
      <c r="UUD91" s="118"/>
      <c r="UUE91" s="118"/>
      <c r="UUF91" s="118"/>
      <c r="UUG91" s="118"/>
      <c r="UUH91" s="118"/>
      <c r="UUI91" s="118"/>
      <c r="UUJ91" s="118"/>
      <c r="UUK91" s="118"/>
      <c r="UUL91" s="118"/>
      <c r="UUM91" s="118"/>
      <c r="UUN91" s="118"/>
      <c r="UUO91" s="118"/>
      <c r="UUP91" s="118"/>
      <c r="UUQ91" s="118"/>
      <c r="UUR91" s="118"/>
      <c r="UUS91" s="118"/>
      <c r="UUT91" s="118"/>
      <c r="UUU91" s="118"/>
      <c r="UUV91" s="118"/>
      <c r="UUW91" s="118"/>
      <c r="UUX91" s="118"/>
      <c r="UUY91" s="118"/>
      <c r="UUZ91" s="118"/>
      <c r="UVA91" s="118"/>
      <c r="UVB91" s="118"/>
      <c r="UVC91" s="118"/>
      <c r="UVD91" s="118"/>
      <c r="UVE91" s="118"/>
      <c r="UVF91" s="118"/>
      <c r="UVG91" s="118"/>
      <c r="UVH91" s="118"/>
      <c r="UVI91" s="118"/>
      <c r="UVJ91" s="118"/>
      <c r="UVK91" s="118"/>
      <c r="UVL91" s="118"/>
      <c r="UVM91" s="118"/>
      <c r="UVN91" s="118"/>
      <c r="UVO91" s="118"/>
      <c r="UVP91" s="118"/>
      <c r="UVQ91" s="118"/>
      <c r="UVR91" s="118"/>
      <c r="UVS91" s="118"/>
      <c r="UVT91" s="118"/>
      <c r="UVU91" s="118"/>
      <c r="UVV91" s="118"/>
      <c r="UVW91" s="118"/>
      <c r="UVX91" s="118"/>
      <c r="UVY91" s="118"/>
      <c r="UVZ91" s="118"/>
      <c r="UWA91" s="118"/>
      <c r="UWB91" s="118"/>
      <c r="UWC91" s="118"/>
      <c r="UWD91" s="118"/>
      <c r="UWE91" s="118"/>
      <c r="UWF91" s="118"/>
      <c r="UWG91" s="118"/>
      <c r="UWH91" s="118"/>
      <c r="UWI91" s="118"/>
      <c r="UWJ91" s="118"/>
      <c r="UWK91" s="118"/>
      <c r="UWL91" s="118"/>
      <c r="UWM91" s="118"/>
      <c r="UWN91" s="118"/>
      <c r="UWO91" s="118"/>
      <c r="UWP91" s="118"/>
      <c r="UWQ91" s="118"/>
      <c r="UWR91" s="118"/>
      <c r="UWS91" s="118"/>
      <c r="UWT91" s="118"/>
      <c r="UWU91" s="118"/>
      <c r="UWV91" s="118"/>
      <c r="UWW91" s="118"/>
      <c r="UWX91" s="118"/>
      <c r="UWY91" s="118"/>
      <c r="UWZ91" s="118"/>
      <c r="UXA91" s="118"/>
      <c r="UXB91" s="118"/>
      <c r="UXC91" s="118"/>
      <c r="UXD91" s="118"/>
      <c r="UXE91" s="118"/>
      <c r="UXF91" s="118"/>
      <c r="UXG91" s="118"/>
      <c r="UXH91" s="118"/>
      <c r="UXI91" s="118"/>
      <c r="UXJ91" s="118"/>
      <c r="UXK91" s="118"/>
      <c r="UXL91" s="118"/>
      <c r="UXM91" s="118"/>
      <c r="UXN91" s="118"/>
      <c r="UXO91" s="118"/>
      <c r="UXP91" s="118"/>
      <c r="UXQ91" s="118"/>
      <c r="UXR91" s="118"/>
      <c r="UXS91" s="118"/>
      <c r="UXT91" s="118"/>
      <c r="UXU91" s="118"/>
      <c r="UXV91" s="118"/>
      <c r="UXW91" s="118"/>
      <c r="UXX91" s="118"/>
      <c r="UXY91" s="118"/>
      <c r="UXZ91" s="118"/>
      <c r="UYA91" s="118"/>
      <c r="UYB91" s="118"/>
      <c r="UYC91" s="118"/>
      <c r="UYD91" s="118"/>
      <c r="UYE91" s="118"/>
      <c r="UYF91" s="118"/>
      <c r="UYG91" s="118"/>
      <c r="UYH91" s="118"/>
      <c r="UYI91" s="118"/>
      <c r="UYJ91" s="118"/>
      <c r="UYK91" s="118"/>
      <c r="UYL91" s="118"/>
      <c r="UYM91" s="118"/>
      <c r="UYN91" s="118"/>
      <c r="UYO91" s="118"/>
      <c r="UYP91" s="118"/>
      <c r="UYQ91" s="118"/>
      <c r="UYR91" s="118"/>
      <c r="UYS91" s="118"/>
      <c r="UYT91" s="118"/>
      <c r="UYU91" s="118"/>
      <c r="UYV91" s="118"/>
      <c r="UYW91" s="118"/>
      <c r="UYX91" s="118"/>
      <c r="UYY91" s="118"/>
      <c r="UYZ91" s="118"/>
      <c r="UZA91" s="118"/>
      <c r="UZB91" s="118"/>
      <c r="UZC91" s="118"/>
      <c r="UZD91" s="118"/>
      <c r="UZE91" s="118"/>
      <c r="UZF91" s="118"/>
      <c r="UZG91" s="118"/>
      <c r="UZH91" s="118"/>
      <c r="UZI91" s="118"/>
      <c r="UZJ91" s="118"/>
      <c r="UZK91" s="118"/>
      <c r="UZL91" s="118"/>
      <c r="UZM91" s="118"/>
      <c r="UZN91" s="118"/>
      <c r="UZO91" s="118"/>
      <c r="UZP91" s="118"/>
      <c r="UZQ91" s="118"/>
      <c r="UZR91" s="118"/>
      <c r="UZS91" s="118"/>
      <c r="UZT91" s="118"/>
      <c r="UZU91" s="118"/>
      <c r="UZV91" s="118"/>
      <c r="UZW91" s="118"/>
      <c r="UZX91" s="118"/>
      <c r="UZY91" s="118"/>
      <c r="UZZ91" s="118"/>
      <c r="VAA91" s="118"/>
      <c r="VAB91" s="118"/>
      <c r="VAC91" s="118"/>
      <c r="VAD91" s="118"/>
      <c r="VAE91" s="118"/>
      <c r="VAF91" s="118"/>
      <c r="VAG91" s="118"/>
      <c r="VAH91" s="118"/>
      <c r="VAI91" s="118"/>
      <c r="VAJ91" s="118"/>
      <c r="VAK91" s="118"/>
      <c r="VAL91" s="118"/>
      <c r="VAM91" s="118"/>
      <c r="VAN91" s="118"/>
      <c r="VAO91" s="118"/>
      <c r="VAP91" s="118"/>
      <c r="VAQ91" s="118"/>
      <c r="VAR91" s="118"/>
      <c r="VAS91" s="118"/>
      <c r="VAT91" s="118"/>
      <c r="VAU91" s="118"/>
      <c r="VAV91" s="118"/>
      <c r="VAW91" s="118"/>
      <c r="VAX91" s="118"/>
      <c r="VAY91" s="118"/>
      <c r="VAZ91" s="118"/>
      <c r="VBA91" s="118"/>
      <c r="VBB91" s="118"/>
      <c r="VBC91" s="118"/>
      <c r="VBD91" s="118"/>
      <c r="VBE91" s="118"/>
      <c r="VBF91" s="118"/>
      <c r="VBG91" s="118"/>
      <c r="VBH91" s="118"/>
      <c r="VBI91" s="118"/>
      <c r="VBJ91" s="118"/>
      <c r="VBK91" s="118"/>
      <c r="VBL91" s="118"/>
      <c r="VBM91" s="118"/>
      <c r="VBN91" s="118"/>
      <c r="VBO91" s="118"/>
      <c r="VBP91" s="118"/>
      <c r="VBQ91" s="118"/>
      <c r="VBR91" s="118"/>
      <c r="VBS91" s="118"/>
      <c r="VBT91" s="118"/>
      <c r="VBU91" s="118"/>
      <c r="VBV91" s="118"/>
      <c r="VBW91" s="118"/>
      <c r="VBX91" s="118"/>
      <c r="VBY91" s="118"/>
      <c r="VBZ91" s="118"/>
      <c r="VCA91" s="118"/>
      <c r="VCB91" s="118"/>
      <c r="VCC91" s="118"/>
      <c r="VCD91" s="118"/>
      <c r="VCE91" s="118"/>
      <c r="VCF91" s="118"/>
      <c r="VCG91" s="118"/>
      <c r="VCH91" s="118"/>
      <c r="VCI91" s="118"/>
      <c r="VCJ91" s="118"/>
      <c r="VCK91" s="118"/>
      <c r="VCL91" s="118"/>
      <c r="VCM91" s="118"/>
      <c r="VCN91" s="118"/>
      <c r="VCO91" s="118"/>
      <c r="VCP91" s="118"/>
      <c r="VCQ91" s="118"/>
      <c r="VCR91" s="118"/>
      <c r="VCS91" s="118"/>
      <c r="VCT91" s="118"/>
      <c r="VCU91" s="118"/>
      <c r="VCV91" s="118"/>
      <c r="VCW91" s="118"/>
      <c r="VCX91" s="118"/>
      <c r="VCY91" s="118"/>
      <c r="VCZ91" s="118"/>
      <c r="VDA91" s="118"/>
      <c r="VDB91" s="118"/>
      <c r="VDC91" s="118"/>
      <c r="VDD91" s="118"/>
      <c r="VDE91" s="118"/>
      <c r="VDF91" s="118"/>
      <c r="VDG91" s="118"/>
      <c r="VDH91" s="118"/>
      <c r="VDI91" s="118"/>
      <c r="VDJ91" s="118"/>
      <c r="VDK91" s="118"/>
      <c r="VDL91" s="118"/>
      <c r="VDM91" s="118"/>
      <c r="VDN91" s="118"/>
      <c r="VDO91" s="118"/>
      <c r="VDP91" s="118"/>
      <c r="VDQ91" s="118"/>
      <c r="VDR91" s="118"/>
      <c r="VDS91" s="118"/>
      <c r="VDT91" s="118"/>
      <c r="VDU91" s="118"/>
      <c r="VDV91" s="118"/>
      <c r="VDW91" s="118"/>
      <c r="VDX91" s="118"/>
      <c r="VDY91" s="118"/>
      <c r="VDZ91" s="118"/>
      <c r="VEA91" s="118"/>
      <c r="VEB91" s="118"/>
      <c r="VEC91" s="118"/>
      <c r="VED91" s="118"/>
      <c r="VEE91" s="118"/>
      <c r="VEF91" s="118"/>
      <c r="VEG91" s="118"/>
      <c r="VEH91" s="118"/>
      <c r="VEI91" s="118"/>
      <c r="VEJ91" s="118"/>
      <c r="VEK91" s="118"/>
      <c r="VEL91" s="118"/>
      <c r="VEM91" s="118"/>
      <c r="VEN91" s="118"/>
      <c r="VEO91" s="118"/>
      <c r="VEP91" s="118"/>
      <c r="VEQ91" s="118"/>
      <c r="VER91" s="118"/>
      <c r="VES91" s="118"/>
      <c r="VET91" s="118"/>
      <c r="VEU91" s="118"/>
      <c r="VEV91" s="118"/>
      <c r="VEW91" s="118"/>
      <c r="VEX91" s="118"/>
      <c r="VEY91" s="118"/>
      <c r="VEZ91" s="118"/>
      <c r="VFA91" s="118"/>
      <c r="VFB91" s="118"/>
      <c r="VFC91" s="118"/>
      <c r="VFD91" s="118"/>
      <c r="VFE91" s="118"/>
      <c r="VFF91" s="118"/>
      <c r="VFG91" s="118"/>
      <c r="VFH91" s="118"/>
      <c r="VFI91" s="118"/>
      <c r="VFJ91" s="118"/>
      <c r="VFK91" s="118"/>
      <c r="VFL91" s="118"/>
      <c r="VFM91" s="118"/>
      <c r="VFN91" s="118"/>
      <c r="VFO91" s="118"/>
      <c r="VFP91" s="118"/>
      <c r="VFQ91" s="118"/>
      <c r="VFR91" s="118"/>
      <c r="VFS91" s="118"/>
      <c r="VFT91" s="118"/>
      <c r="VFU91" s="118"/>
      <c r="VFV91" s="118"/>
      <c r="VFW91" s="118"/>
      <c r="VFX91" s="118"/>
      <c r="VFY91" s="118"/>
      <c r="VFZ91" s="118"/>
      <c r="VGA91" s="118"/>
      <c r="VGB91" s="118"/>
      <c r="VGC91" s="118"/>
      <c r="VGD91" s="118"/>
      <c r="VGE91" s="118"/>
      <c r="VGF91" s="118"/>
      <c r="VGG91" s="118"/>
      <c r="VGH91" s="118"/>
      <c r="VGI91" s="118"/>
      <c r="VGJ91" s="118"/>
      <c r="VGK91" s="118"/>
      <c r="VGL91" s="118"/>
      <c r="VGM91" s="118"/>
      <c r="VGN91" s="118"/>
      <c r="VGO91" s="118"/>
      <c r="VGP91" s="118"/>
      <c r="VGQ91" s="118"/>
      <c r="VGR91" s="118"/>
      <c r="VGS91" s="118"/>
      <c r="VGT91" s="118"/>
      <c r="VGU91" s="118"/>
      <c r="VGV91" s="118"/>
      <c r="VGW91" s="118"/>
      <c r="VGX91" s="118"/>
      <c r="VGY91" s="118"/>
      <c r="VGZ91" s="118"/>
      <c r="VHA91" s="118"/>
      <c r="VHB91" s="118"/>
      <c r="VHC91" s="118"/>
      <c r="VHD91" s="118"/>
      <c r="VHE91" s="118"/>
      <c r="VHF91" s="118"/>
      <c r="VHG91" s="118"/>
      <c r="VHH91" s="118"/>
      <c r="VHI91" s="118"/>
      <c r="VHJ91" s="118"/>
      <c r="VHK91" s="118"/>
      <c r="VHL91" s="118"/>
      <c r="VHM91" s="118"/>
      <c r="VHN91" s="118"/>
      <c r="VHO91" s="118"/>
      <c r="VHP91" s="118"/>
      <c r="VHQ91" s="118"/>
      <c r="VHR91" s="118"/>
      <c r="VHS91" s="118"/>
      <c r="VHT91" s="118"/>
      <c r="VHU91" s="118"/>
      <c r="VHV91" s="118"/>
      <c r="VHW91" s="118"/>
      <c r="VHX91" s="118"/>
      <c r="VHY91" s="118"/>
      <c r="VHZ91" s="118"/>
      <c r="VIA91" s="118"/>
      <c r="VIB91" s="118"/>
      <c r="VIC91" s="118"/>
      <c r="VID91" s="118"/>
      <c r="VIE91" s="118"/>
      <c r="VIF91" s="118"/>
      <c r="VIG91" s="118"/>
      <c r="VIH91" s="118"/>
      <c r="VII91" s="118"/>
      <c r="VIJ91" s="118"/>
      <c r="VIK91" s="118"/>
      <c r="VIL91" s="118"/>
      <c r="VIM91" s="118"/>
      <c r="VIN91" s="118"/>
      <c r="VIO91" s="118"/>
      <c r="VIP91" s="118"/>
      <c r="VIQ91" s="118"/>
      <c r="VIR91" s="118"/>
      <c r="VIS91" s="118"/>
      <c r="VIT91" s="118"/>
      <c r="VIU91" s="118"/>
      <c r="VIV91" s="118"/>
      <c r="VIW91" s="118"/>
      <c r="VIX91" s="118"/>
      <c r="VIY91" s="118"/>
      <c r="VIZ91" s="118"/>
      <c r="VJA91" s="118"/>
      <c r="VJB91" s="118"/>
      <c r="VJC91" s="118"/>
      <c r="VJD91" s="118"/>
      <c r="VJE91" s="118"/>
      <c r="VJF91" s="118"/>
      <c r="VJG91" s="118"/>
      <c r="VJH91" s="118"/>
      <c r="VJI91" s="118"/>
      <c r="VJJ91" s="118"/>
      <c r="VJK91" s="118"/>
      <c r="VJL91" s="118"/>
      <c r="VJM91" s="118"/>
      <c r="VJN91" s="118"/>
      <c r="VJO91" s="118"/>
      <c r="VJP91" s="118"/>
      <c r="VJQ91" s="118"/>
      <c r="VJR91" s="118"/>
      <c r="VJS91" s="118"/>
      <c r="VJT91" s="118"/>
      <c r="VJU91" s="118"/>
      <c r="VJV91" s="118"/>
      <c r="VJW91" s="118"/>
      <c r="VJX91" s="118"/>
      <c r="VJY91" s="118"/>
      <c r="VJZ91" s="118"/>
      <c r="VKA91" s="118"/>
      <c r="VKB91" s="118"/>
      <c r="VKC91" s="118"/>
      <c r="VKD91" s="118"/>
      <c r="VKE91" s="118"/>
      <c r="VKF91" s="118"/>
      <c r="VKG91" s="118"/>
      <c r="VKH91" s="118"/>
      <c r="VKI91" s="118"/>
      <c r="VKJ91" s="118"/>
      <c r="VKK91" s="118"/>
      <c r="VKL91" s="118"/>
      <c r="VKM91" s="118"/>
      <c r="VKN91" s="118"/>
      <c r="VKO91" s="118"/>
      <c r="VKP91" s="118"/>
      <c r="VKQ91" s="118"/>
      <c r="VKR91" s="118"/>
      <c r="VKS91" s="118"/>
      <c r="VKT91" s="118"/>
      <c r="VKU91" s="118"/>
      <c r="VKV91" s="118"/>
      <c r="VKW91" s="118"/>
      <c r="VKX91" s="118"/>
      <c r="VKY91" s="118"/>
      <c r="VKZ91" s="118"/>
      <c r="VLA91" s="118"/>
      <c r="VLB91" s="118"/>
      <c r="VLC91" s="118"/>
      <c r="VLD91" s="118"/>
      <c r="VLE91" s="118"/>
      <c r="VLF91" s="118"/>
      <c r="VLG91" s="118"/>
      <c r="VLH91" s="118"/>
      <c r="VLI91" s="118"/>
      <c r="VLJ91" s="118"/>
      <c r="VLK91" s="118"/>
      <c r="VLL91" s="118"/>
      <c r="VLM91" s="118"/>
      <c r="VLN91" s="118"/>
      <c r="VLO91" s="118"/>
      <c r="VLP91" s="118"/>
      <c r="VLQ91" s="118"/>
      <c r="VLR91" s="118"/>
      <c r="VLS91" s="118"/>
      <c r="VLT91" s="118"/>
      <c r="VLU91" s="118"/>
      <c r="VLV91" s="118"/>
      <c r="VLW91" s="118"/>
      <c r="VLX91" s="118"/>
      <c r="VLY91" s="118"/>
      <c r="VLZ91" s="118"/>
      <c r="VMA91" s="118"/>
      <c r="VMB91" s="118"/>
      <c r="VMC91" s="118"/>
      <c r="VMD91" s="118"/>
      <c r="VME91" s="118"/>
      <c r="VMF91" s="118"/>
      <c r="VMG91" s="118"/>
      <c r="VMH91" s="118"/>
      <c r="VMI91" s="118"/>
      <c r="VMJ91" s="118"/>
      <c r="VMK91" s="118"/>
      <c r="VML91" s="118"/>
      <c r="VMM91" s="118"/>
      <c r="VMN91" s="118"/>
      <c r="VMO91" s="118"/>
      <c r="VMP91" s="118"/>
      <c r="VMQ91" s="118"/>
      <c r="VMR91" s="118"/>
      <c r="VMS91" s="118"/>
      <c r="VMT91" s="118"/>
      <c r="VMU91" s="118"/>
      <c r="VMV91" s="118"/>
      <c r="VMW91" s="118"/>
      <c r="VMX91" s="118"/>
      <c r="VMY91" s="118"/>
      <c r="VMZ91" s="118"/>
      <c r="VNA91" s="118"/>
      <c r="VNB91" s="118"/>
      <c r="VNC91" s="118"/>
      <c r="VND91" s="118"/>
      <c r="VNE91" s="118"/>
      <c r="VNF91" s="118"/>
      <c r="VNG91" s="118"/>
      <c r="VNH91" s="118"/>
      <c r="VNI91" s="118"/>
      <c r="VNJ91" s="118"/>
      <c r="VNK91" s="118"/>
      <c r="VNL91" s="118"/>
      <c r="VNM91" s="118"/>
      <c r="VNN91" s="118"/>
      <c r="VNO91" s="118"/>
      <c r="VNP91" s="118"/>
      <c r="VNQ91" s="118"/>
      <c r="VNR91" s="118"/>
      <c r="VNS91" s="118"/>
      <c r="VNT91" s="118"/>
      <c r="VNU91" s="118"/>
      <c r="VNV91" s="118"/>
      <c r="VNW91" s="118"/>
      <c r="VNX91" s="118"/>
      <c r="VNY91" s="118"/>
      <c r="VNZ91" s="118"/>
      <c r="VOA91" s="118"/>
      <c r="VOB91" s="118"/>
      <c r="VOC91" s="118"/>
      <c r="VOD91" s="118"/>
      <c r="VOE91" s="118"/>
      <c r="VOF91" s="118"/>
      <c r="VOG91" s="118"/>
      <c r="VOH91" s="118"/>
      <c r="VOI91" s="118"/>
      <c r="VOJ91" s="118"/>
      <c r="VOK91" s="118"/>
      <c r="VOL91" s="118"/>
      <c r="VOM91" s="118"/>
      <c r="VON91" s="118"/>
      <c r="VOO91" s="118"/>
      <c r="VOP91" s="118"/>
      <c r="VOQ91" s="118"/>
      <c r="VOR91" s="118"/>
      <c r="VOS91" s="118"/>
      <c r="VOT91" s="118"/>
      <c r="VOU91" s="118"/>
      <c r="VOV91" s="118"/>
      <c r="VOW91" s="118"/>
      <c r="VOX91" s="118"/>
      <c r="VOY91" s="118"/>
      <c r="VOZ91" s="118"/>
      <c r="VPA91" s="118"/>
      <c r="VPB91" s="118"/>
      <c r="VPC91" s="118"/>
      <c r="VPD91" s="118"/>
      <c r="VPE91" s="118"/>
      <c r="VPF91" s="118"/>
      <c r="VPG91" s="118"/>
      <c r="VPH91" s="118"/>
      <c r="VPI91" s="118"/>
      <c r="VPJ91" s="118"/>
      <c r="VPK91" s="118"/>
      <c r="VPL91" s="118"/>
      <c r="VPM91" s="118"/>
      <c r="VPN91" s="118"/>
      <c r="VPO91" s="118"/>
      <c r="VPP91" s="118"/>
      <c r="VPQ91" s="118"/>
      <c r="VPR91" s="118"/>
      <c r="VPS91" s="118"/>
      <c r="VPT91" s="118"/>
      <c r="VPU91" s="118"/>
      <c r="VPV91" s="118"/>
      <c r="VPW91" s="118"/>
      <c r="VPX91" s="118"/>
      <c r="VPY91" s="118"/>
      <c r="VPZ91" s="118"/>
      <c r="VQA91" s="118"/>
      <c r="VQB91" s="118"/>
      <c r="VQC91" s="118"/>
      <c r="VQD91" s="118"/>
      <c r="VQE91" s="118"/>
      <c r="VQF91" s="118"/>
      <c r="VQG91" s="118"/>
      <c r="VQH91" s="118"/>
      <c r="VQI91" s="118"/>
      <c r="VQJ91" s="118"/>
      <c r="VQK91" s="118"/>
      <c r="VQL91" s="118"/>
      <c r="VQM91" s="118"/>
      <c r="VQN91" s="118"/>
      <c r="VQO91" s="118"/>
      <c r="VQP91" s="118"/>
      <c r="VQQ91" s="118"/>
      <c r="VQR91" s="118"/>
      <c r="VQS91" s="118"/>
      <c r="VQT91" s="118"/>
      <c r="VQU91" s="118"/>
      <c r="VQV91" s="118"/>
      <c r="VQW91" s="118"/>
      <c r="VQX91" s="118"/>
      <c r="VQY91" s="118"/>
      <c r="VQZ91" s="118"/>
      <c r="VRA91" s="118"/>
      <c r="VRB91" s="118"/>
      <c r="VRC91" s="118"/>
      <c r="VRD91" s="118"/>
      <c r="VRE91" s="118"/>
      <c r="VRF91" s="118"/>
      <c r="VRG91" s="118"/>
      <c r="VRH91" s="118"/>
      <c r="VRI91" s="118"/>
      <c r="VRJ91" s="118"/>
      <c r="VRK91" s="118"/>
      <c r="VRL91" s="118"/>
      <c r="VRM91" s="118"/>
      <c r="VRN91" s="118"/>
      <c r="VRO91" s="118"/>
      <c r="VRP91" s="118"/>
      <c r="VRQ91" s="118"/>
      <c r="VRR91" s="118"/>
      <c r="VRS91" s="118"/>
      <c r="VRT91" s="118"/>
      <c r="VRU91" s="118"/>
      <c r="VRV91" s="118"/>
      <c r="VRW91" s="118"/>
      <c r="VRX91" s="118"/>
      <c r="VRY91" s="118"/>
      <c r="VRZ91" s="118"/>
      <c r="VSA91" s="118"/>
      <c r="VSB91" s="118"/>
      <c r="VSC91" s="118"/>
      <c r="VSD91" s="118"/>
      <c r="VSE91" s="118"/>
      <c r="VSF91" s="118"/>
      <c r="VSG91" s="118"/>
      <c r="VSH91" s="118"/>
      <c r="VSI91" s="118"/>
      <c r="VSJ91" s="118"/>
      <c r="VSK91" s="118"/>
      <c r="VSL91" s="118"/>
      <c r="VSM91" s="118"/>
      <c r="VSN91" s="118"/>
      <c r="VSO91" s="118"/>
      <c r="VSP91" s="118"/>
      <c r="VSQ91" s="118"/>
      <c r="VSR91" s="118"/>
      <c r="VSS91" s="118"/>
      <c r="VST91" s="118"/>
      <c r="VSU91" s="118"/>
      <c r="VSV91" s="118"/>
      <c r="VSW91" s="118"/>
      <c r="VSX91" s="118"/>
      <c r="VSY91" s="118"/>
      <c r="VSZ91" s="118"/>
      <c r="VTA91" s="118"/>
      <c r="VTB91" s="118"/>
      <c r="VTC91" s="118"/>
      <c r="VTD91" s="118"/>
      <c r="VTE91" s="118"/>
      <c r="VTF91" s="118"/>
      <c r="VTG91" s="118"/>
      <c r="VTH91" s="118"/>
      <c r="VTI91" s="118"/>
      <c r="VTJ91" s="118"/>
      <c r="VTK91" s="118"/>
      <c r="VTL91" s="118"/>
      <c r="VTM91" s="118"/>
      <c r="VTN91" s="118"/>
      <c r="VTO91" s="118"/>
      <c r="VTP91" s="118"/>
      <c r="VTQ91" s="118"/>
      <c r="VTR91" s="118"/>
      <c r="VTS91" s="118"/>
      <c r="VTT91" s="118"/>
      <c r="VTU91" s="118"/>
      <c r="VTV91" s="118"/>
      <c r="VTW91" s="118"/>
      <c r="VTX91" s="118"/>
      <c r="VTY91" s="118"/>
      <c r="VTZ91" s="118"/>
      <c r="VUA91" s="118"/>
      <c r="VUB91" s="118"/>
      <c r="VUC91" s="118"/>
      <c r="VUD91" s="118"/>
      <c r="VUE91" s="118"/>
      <c r="VUF91" s="118"/>
      <c r="VUG91" s="118"/>
      <c r="VUH91" s="118"/>
      <c r="VUI91" s="118"/>
      <c r="VUJ91" s="118"/>
      <c r="VUK91" s="118"/>
      <c r="VUL91" s="118"/>
      <c r="VUM91" s="118"/>
      <c r="VUN91" s="118"/>
      <c r="VUO91" s="118"/>
      <c r="VUP91" s="118"/>
      <c r="VUQ91" s="118"/>
      <c r="VUR91" s="118"/>
      <c r="VUS91" s="118"/>
      <c r="VUT91" s="118"/>
      <c r="VUU91" s="118"/>
      <c r="VUV91" s="118"/>
      <c r="VUW91" s="118"/>
      <c r="VUX91" s="118"/>
      <c r="VUY91" s="118"/>
      <c r="VUZ91" s="118"/>
      <c r="VVA91" s="118"/>
      <c r="VVB91" s="118"/>
      <c r="VVC91" s="118"/>
      <c r="VVD91" s="118"/>
      <c r="VVE91" s="118"/>
      <c r="VVF91" s="118"/>
      <c r="VVG91" s="118"/>
      <c r="VVH91" s="118"/>
      <c r="VVI91" s="118"/>
      <c r="VVJ91" s="118"/>
      <c r="VVK91" s="118"/>
      <c r="VVL91" s="118"/>
      <c r="VVM91" s="118"/>
      <c r="VVN91" s="118"/>
      <c r="VVO91" s="118"/>
      <c r="VVP91" s="118"/>
      <c r="VVQ91" s="118"/>
      <c r="VVR91" s="118"/>
      <c r="VVS91" s="118"/>
      <c r="VVT91" s="118"/>
      <c r="VVU91" s="118"/>
      <c r="VVV91" s="118"/>
      <c r="VVW91" s="118"/>
      <c r="VVX91" s="118"/>
      <c r="VVY91" s="118"/>
      <c r="VVZ91" s="118"/>
      <c r="VWA91" s="118"/>
      <c r="VWB91" s="118"/>
      <c r="VWC91" s="118"/>
      <c r="VWD91" s="118"/>
      <c r="VWE91" s="118"/>
      <c r="VWF91" s="118"/>
      <c r="VWG91" s="118"/>
      <c r="VWH91" s="118"/>
      <c r="VWI91" s="118"/>
      <c r="VWJ91" s="118"/>
      <c r="VWK91" s="118"/>
      <c r="VWL91" s="118"/>
      <c r="VWM91" s="118"/>
      <c r="VWN91" s="118"/>
      <c r="VWO91" s="118"/>
      <c r="VWP91" s="118"/>
      <c r="VWQ91" s="118"/>
      <c r="VWR91" s="118"/>
      <c r="VWS91" s="118"/>
      <c r="VWT91" s="118"/>
      <c r="VWU91" s="118"/>
      <c r="VWV91" s="118"/>
      <c r="VWW91" s="118"/>
      <c r="VWX91" s="118"/>
      <c r="VWY91" s="118"/>
      <c r="VWZ91" s="118"/>
      <c r="VXA91" s="118"/>
      <c r="VXB91" s="118"/>
      <c r="VXC91" s="118"/>
      <c r="VXD91" s="118"/>
      <c r="VXE91" s="118"/>
      <c r="VXF91" s="118"/>
      <c r="VXG91" s="118"/>
      <c r="VXH91" s="118"/>
      <c r="VXI91" s="118"/>
      <c r="VXJ91" s="118"/>
      <c r="VXK91" s="118"/>
      <c r="VXL91" s="118"/>
      <c r="VXM91" s="118"/>
      <c r="VXN91" s="118"/>
      <c r="VXO91" s="118"/>
      <c r="VXP91" s="118"/>
      <c r="VXQ91" s="118"/>
      <c r="VXR91" s="118"/>
      <c r="VXS91" s="118"/>
      <c r="VXT91" s="118"/>
      <c r="VXU91" s="118"/>
      <c r="VXV91" s="118"/>
      <c r="VXW91" s="118"/>
      <c r="VXX91" s="118"/>
      <c r="VXY91" s="118"/>
      <c r="VXZ91" s="118"/>
      <c r="VYA91" s="118"/>
      <c r="VYB91" s="118"/>
      <c r="VYC91" s="118"/>
      <c r="VYD91" s="118"/>
      <c r="VYE91" s="118"/>
      <c r="VYF91" s="118"/>
      <c r="VYG91" s="118"/>
      <c r="VYH91" s="118"/>
      <c r="VYI91" s="118"/>
      <c r="VYJ91" s="118"/>
      <c r="VYK91" s="118"/>
      <c r="VYL91" s="118"/>
      <c r="VYM91" s="118"/>
      <c r="VYN91" s="118"/>
      <c r="VYO91" s="118"/>
      <c r="VYP91" s="118"/>
      <c r="VYQ91" s="118"/>
      <c r="VYR91" s="118"/>
      <c r="VYS91" s="118"/>
      <c r="VYT91" s="118"/>
      <c r="VYU91" s="118"/>
      <c r="VYV91" s="118"/>
      <c r="VYW91" s="118"/>
      <c r="VYX91" s="118"/>
      <c r="VYY91" s="118"/>
      <c r="VYZ91" s="118"/>
      <c r="VZA91" s="118"/>
      <c r="VZB91" s="118"/>
      <c r="VZC91" s="118"/>
      <c r="VZD91" s="118"/>
      <c r="VZE91" s="118"/>
      <c r="VZF91" s="118"/>
      <c r="VZG91" s="118"/>
      <c r="VZH91" s="118"/>
      <c r="VZI91" s="118"/>
      <c r="VZJ91" s="118"/>
      <c r="VZK91" s="118"/>
      <c r="VZL91" s="118"/>
      <c r="VZM91" s="118"/>
      <c r="VZN91" s="118"/>
      <c r="VZO91" s="118"/>
      <c r="VZP91" s="118"/>
      <c r="VZQ91" s="118"/>
      <c r="VZR91" s="118"/>
      <c r="VZS91" s="118"/>
      <c r="VZT91" s="118"/>
      <c r="VZU91" s="118"/>
      <c r="VZV91" s="118"/>
      <c r="VZW91" s="118"/>
      <c r="VZX91" s="118"/>
      <c r="VZY91" s="118"/>
      <c r="VZZ91" s="118"/>
      <c r="WAA91" s="118"/>
      <c r="WAB91" s="118"/>
      <c r="WAC91" s="118"/>
      <c r="WAD91" s="118"/>
      <c r="WAE91" s="118"/>
      <c r="WAF91" s="118"/>
      <c r="WAG91" s="118"/>
      <c r="WAH91" s="118"/>
      <c r="WAI91" s="118"/>
      <c r="WAJ91" s="118"/>
      <c r="WAK91" s="118"/>
      <c r="WAL91" s="118"/>
      <c r="WAM91" s="118"/>
      <c r="WAN91" s="118"/>
      <c r="WAO91" s="118"/>
      <c r="WAP91" s="118"/>
      <c r="WAQ91" s="118"/>
      <c r="WAR91" s="118"/>
      <c r="WAS91" s="118"/>
      <c r="WAT91" s="118"/>
      <c r="WAU91" s="118"/>
      <c r="WAV91" s="118"/>
      <c r="WAW91" s="118"/>
      <c r="WAX91" s="118"/>
      <c r="WAY91" s="118"/>
      <c r="WAZ91" s="118"/>
      <c r="WBA91" s="118"/>
      <c r="WBB91" s="118"/>
      <c r="WBC91" s="118"/>
      <c r="WBD91" s="118"/>
      <c r="WBE91" s="118"/>
      <c r="WBF91" s="118"/>
      <c r="WBG91" s="118"/>
      <c r="WBH91" s="118"/>
      <c r="WBI91" s="118"/>
      <c r="WBJ91" s="118"/>
      <c r="WBK91" s="118"/>
      <c r="WBL91" s="118"/>
      <c r="WBM91" s="118"/>
      <c r="WBN91" s="118"/>
      <c r="WBO91" s="118"/>
      <c r="WBP91" s="118"/>
      <c r="WBQ91" s="118"/>
      <c r="WBR91" s="118"/>
      <c r="WBS91" s="118"/>
      <c r="WBT91" s="118"/>
      <c r="WBU91" s="118"/>
      <c r="WBV91" s="118"/>
      <c r="WBW91" s="118"/>
      <c r="WBX91" s="118"/>
      <c r="WBY91" s="118"/>
      <c r="WBZ91" s="118"/>
      <c r="WCA91" s="118"/>
      <c r="WCB91" s="118"/>
      <c r="WCC91" s="118"/>
      <c r="WCD91" s="118"/>
      <c r="WCE91" s="118"/>
      <c r="WCF91" s="118"/>
      <c r="WCG91" s="118"/>
      <c r="WCH91" s="118"/>
      <c r="WCI91" s="118"/>
      <c r="WCJ91" s="118"/>
      <c r="WCK91" s="118"/>
      <c r="WCL91" s="118"/>
      <c r="WCM91" s="118"/>
      <c r="WCN91" s="118"/>
      <c r="WCO91" s="118"/>
      <c r="WCP91" s="118"/>
      <c r="WCQ91" s="118"/>
      <c r="WCR91" s="118"/>
      <c r="WCS91" s="118"/>
      <c r="WCT91" s="118"/>
      <c r="WCU91" s="118"/>
      <c r="WCV91" s="118"/>
      <c r="WCW91" s="118"/>
      <c r="WCX91" s="118"/>
      <c r="WCY91" s="118"/>
      <c r="WCZ91" s="118"/>
      <c r="WDA91" s="118"/>
      <c r="WDB91" s="118"/>
      <c r="WDC91" s="118"/>
      <c r="WDD91" s="118"/>
      <c r="WDE91" s="118"/>
      <c r="WDF91" s="118"/>
      <c r="WDG91" s="118"/>
      <c r="WDH91" s="118"/>
      <c r="WDI91" s="118"/>
      <c r="WDJ91" s="118"/>
      <c r="WDK91" s="118"/>
      <c r="WDL91" s="118"/>
      <c r="WDM91" s="118"/>
      <c r="WDN91" s="118"/>
      <c r="WDO91" s="118"/>
      <c r="WDP91" s="118"/>
      <c r="WDQ91" s="118"/>
      <c r="WDR91" s="118"/>
      <c r="WDS91" s="118"/>
      <c r="WDT91" s="118"/>
      <c r="WDU91" s="118"/>
      <c r="WDV91" s="118"/>
      <c r="WDW91" s="118"/>
      <c r="WDX91" s="118"/>
      <c r="WDY91" s="118"/>
      <c r="WDZ91" s="118"/>
      <c r="WEA91" s="118"/>
      <c r="WEB91" s="118"/>
      <c r="WEC91" s="118"/>
      <c r="WED91" s="118"/>
      <c r="WEE91" s="118"/>
      <c r="WEF91" s="118"/>
      <c r="WEG91" s="118"/>
      <c r="WEH91" s="118"/>
      <c r="WEI91" s="118"/>
      <c r="WEJ91" s="118"/>
      <c r="WEK91" s="118"/>
      <c r="WEL91" s="118"/>
      <c r="WEM91" s="118"/>
      <c r="WEN91" s="118"/>
      <c r="WEO91" s="118"/>
      <c r="WEP91" s="118"/>
      <c r="WEQ91" s="118"/>
      <c r="WER91" s="118"/>
      <c r="WES91" s="118"/>
      <c r="WET91" s="118"/>
      <c r="WEU91" s="118"/>
      <c r="WEV91" s="118"/>
      <c r="WEW91" s="118"/>
      <c r="WEX91" s="118"/>
      <c r="WEY91" s="118"/>
      <c r="WEZ91" s="118"/>
      <c r="WFA91" s="118"/>
      <c r="WFB91" s="118"/>
      <c r="WFC91" s="118"/>
      <c r="WFD91" s="118"/>
      <c r="WFE91" s="118"/>
      <c r="WFF91" s="118"/>
      <c r="WFG91" s="118"/>
      <c r="WFH91" s="118"/>
      <c r="WFI91" s="118"/>
      <c r="WFJ91" s="118"/>
      <c r="WFK91" s="118"/>
      <c r="WFL91" s="118"/>
      <c r="WFM91" s="118"/>
      <c r="WFN91" s="118"/>
      <c r="WFO91" s="118"/>
      <c r="WFP91" s="118"/>
      <c r="WFQ91" s="118"/>
      <c r="WFR91" s="118"/>
      <c r="WFS91" s="118"/>
      <c r="WFT91" s="118"/>
      <c r="WFU91" s="118"/>
      <c r="WFV91" s="118"/>
      <c r="WFW91" s="118"/>
      <c r="WFX91" s="118"/>
      <c r="WFY91" s="118"/>
      <c r="WFZ91" s="118"/>
      <c r="WGA91" s="118"/>
      <c r="WGB91" s="118"/>
      <c r="WGC91" s="118"/>
      <c r="WGD91" s="118"/>
      <c r="WGE91" s="118"/>
      <c r="WGF91" s="118"/>
      <c r="WGG91" s="118"/>
      <c r="WGH91" s="118"/>
      <c r="WGI91" s="118"/>
      <c r="WGJ91" s="118"/>
      <c r="WGK91" s="118"/>
      <c r="WGL91" s="118"/>
      <c r="WGM91" s="118"/>
      <c r="WGN91" s="118"/>
      <c r="WGO91" s="118"/>
      <c r="WGP91" s="118"/>
      <c r="WGQ91" s="118"/>
      <c r="WGR91" s="118"/>
      <c r="WGS91" s="118"/>
      <c r="WGT91" s="118"/>
      <c r="WGU91" s="118"/>
      <c r="WGV91" s="118"/>
      <c r="WGW91" s="118"/>
      <c r="WGX91" s="118"/>
      <c r="WGY91" s="118"/>
      <c r="WGZ91" s="118"/>
      <c r="WHA91" s="118"/>
      <c r="WHB91" s="118"/>
      <c r="WHC91" s="118"/>
      <c r="WHD91" s="118"/>
      <c r="WHE91" s="118"/>
      <c r="WHF91" s="118"/>
      <c r="WHG91" s="118"/>
      <c r="WHH91" s="118"/>
      <c r="WHI91" s="118"/>
      <c r="WHJ91" s="118"/>
      <c r="WHK91" s="118"/>
      <c r="WHL91" s="118"/>
      <c r="WHM91" s="118"/>
      <c r="WHN91" s="118"/>
      <c r="WHO91" s="118"/>
      <c r="WHP91" s="118"/>
      <c r="WHQ91" s="118"/>
      <c r="WHR91" s="118"/>
      <c r="WHS91" s="118"/>
      <c r="WHT91" s="118"/>
      <c r="WHU91" s="118"/>
      <c r="WHV91" s="118"/>
      <c r="WHW91" s="118"/>
      <c r="WHX91" s="118"/>
      <c r="WHY91" s="118"/>
      <c r="WHZ91" s="118"/>
      <c r="WIA91" s="118"/>
      <c r="WIB91" s="118"/>
      <c r="WIC91" s="118"/>
      <c r="WID91" s="118"/>
      <c r="WIE91" s="118"/>
      <c r="WIF91" s="118"/>
      <c r="WIG91" s="118"/>
      <c r="WIH91" s="118"/>
      <c r="WII91" s="118"/>
      <c r="WIJ91" s="118"/>
      <c r="WIK91" s="118"/>
      <c r="WIL91" s="118"/>
      <c r="WIM91" s="118"/>
      <c r="WIN91" s="118"/>
      <c r="WIO91" s="118"/>
      <c r="WIP91" s="118"/>
      <c r="WIQ91" s="118"/>
      <c r="WIR91" s="118"/>
      <c r="WIS91" s="118"/>
      <c r="WIT91" s="118"/>
      <c r="WIU91" s="118"/>
      <c r="WIV91" s="118"/>
      <c r="WIW91" s="118"/>
      <c r="WIX91" s="118"/>
      <c r="WIY91" s="118"/>
      <c r="WIZ91" s="118"/>
      <c r="WJA91" s="118"/>
      <c r="WJB91" s="118"/>
      <c r="WJC91" s="118"/>
      <c r="WJD91" s="118"/>
      <c r="WJE91" s="118"/>
      <c r="WJF91" s="118"/>
      <c r="WJG91" s="118"/>
      <c r="WJH91" s="118"/>
      <c r="WJI91" s="118"/>
      <c r="WJJ91" s="118"/>
      <c r="WJK91" s="118"/>
      <c r="WJL91" s="118"/>
      <c r="WJM91" s="118"/>
      <c r="WJN91" s="118"/>
      <c r="WJO91" s="118"/>
      <c r="WJP91" s="118"/>
      <c r="WJQ91" s="118"/>
      <c r="WJR91" s="118"/>
      <c r="WJS91" s="118"/>
      <c r="WJT91" s="118"/>
      <c r="WJU91" s="118"/>
      <c r="WJV91" s="118"/>
      <c r="WJW91" s="118"/>
      <c r="WJX91" s="118"/>
      <c r="WJY91" s="118"/>
      <c r="WJZ91" s="118"/>
      <c r="WKA91" s="118"/>
      <c r="WKB91" s="118"/>
      <c r="WKC91" s="118"/>
      <c r="WKD91" s="118"/>
      <c r="WKE91" s="118"/>
      <c r="WKF91" s="118"/>
      <c r="WKG91" s="118"/>
      <c r="WKH91" s="118"/>
      <c r="WKI91" s="118"/>
      <c r="WKJ91" s="118"/>
      <c r="WKK91" s="118"/>
      <c r="WKL91" s="118"/>
      <c r="WKM91" s="118"/>
      <c r="WKN91" s="118"/>
      <c r="WKO91" s="118"/>
      <c r="WKP91" s="118"/>
      <c r="WKQ91" s="118"/>
      <c r="WKR91" s="118"/>
      <c r="WKS91" s="118"/>
      <c r="WKT91" s="118"/>
      <c r="WKU91" s="118"/>
      <c r="WKV91" s="118"/>
      <c r="WKW91" s="118"/>
      <c r="WKX91" s="118"/>
      <c r="WKY91" s="118"/>
      <c r="WKZ91" s="118"/>
      <c r="WLA91" s="118"/>
      <c r="WLB91" s="118"/>
      <c r="WLC91" s="118"/>
      <c r="WLD91" s="118"/>
      <c r="WLE91" s="118"/>
      <c r="WLF91" s="118"/>
      <c r="WLG91" s="118"/>
      <c r="WLH91" s="118"/>
      <c r="WLI91" s="118"/>
      <c r="WLJ91" s="118"/>
      <c r="WLK91" s="118"/>
      <c r="WLL91" s="118"/>
      <c r="WLM91" s="118"/>
      <c r="WLN91" s="118"/>
      <c r="WLO91" s="118"/>
      <c r="WLP91" s="118"/>
      <c r="WLQ91" s="118"/>
      <c r="WLR91" s="118"/>
      <c r="WLS91" s="118"/>
      <c r="WLT91" s="118"/>
      <c r="WLU91" s="118"/>
      <c r="WLV91" s="118"/>
      <c r="WLW91" s="118"/>
      <c r="WLX91" s="118"/>
      <c r="WLY91" s="118"/>
      <c r="WLZ91" s="118"/>
      <c r="WMA91" s="118"/>
      <c r="WMB91" s="118"/>
      <c r="WMC91" s="118"/>
      <c r="WMD91" s="118"/>
      <c r="WME91" s="118"/>
      <c r="WMF91" s="118"/>
      <c r="WMG91" s="118"/>
      <c r="WMH91" s="118"/>
      <c r="WMI91" s="118"/>
      <c r="WMJ91" s="118"/>
      <c r="WMK91" s="118"/>
      <c r="WML91" s="118"/>
      <c r="WMM91" s="118"/>
      <c r="WMN91" s="118"/>
      <c r="WMO91" s="118"/>
      <c r="WMP91" s="118"/>
      <c r="WMQ91" s="118"/>
      <c r="WMR91" s="118"/>
      <c r="WMS91" s="118"/>
      <c r="WMT91" s="118"/>
      <c r="WMU91" s="118"/>
      <c r="WMV91" s="118"/>
      <c r="WMW91" s="118"/>
      <c r="WMX91" s="118"/>
      <c r="WMY91" s="118"/>
      <c r="WMZ91" s="118"/>
      <c r="WNA91" s="118"/>
      <c r="WNB91" s="118"/>
      <c r="WNC91" s="118"/>
      <c r="WND91" s="118"/>
      <c r="WNE91" s="118"/>
      <c r="WNF91" s="118"/>
      <c r="WNG91" s="118"/>
      <c r="WNH91" s="118"/>
      <c r="WNI91" s="118"/>
      <c r="WNJ91" s="118"/>
      <c r="WNK91" s="118"/>
      <c r="WNL91" s="118"/>
      <c r="WNM91" s="118"/>
      <c r="WNN91" s="118"/>
      <c r="WNO91" s="118"/>
      <c r="WNP91" s="118"/>
      <c r="WNQ91" s="118"/>
      <c r="WNR91" s="118"/>
      <c r="WNS91" s="118"/>
      <c r="WNT91" s="118"/>
      <c r="WNU91" s="118"/>
      <c r="WNV91" s="118"/>
      <c r="WNW91" s="118"/>
      <c r="WNX91" s="118"/>
      <c r="WNY91" s="118"/>
      <c r="WNZ91" s="118"/>
      <c r="WOA91" s="118"/>
      <c r="WOB91" s="118"/>
      <c r="WOC91" s="118"/>
      <c r="WOD91" s="118"/>
      <c r="WOE91" s="118"/>
      <c r="WOF91" s="118"/>
      <c r="WOG91" s="118"/>
      <c r="WOH91" s="118"/>
      <c r="WOI91" s="118"/>
      <c r="WOJ91" s="118"/>
      <c r="WOK91" s="118"/>
      <c r="WOL91" s="118"/>
      <c r="WOM91" s="118"/>
      <c r="WON91" s="118"/>
      <c r="WOO91" s="118"/>
      <c r="WOP91" s="118"/>
      <c r="WOQ91" s="118"/>
      <c r="WOR91" s="118"/>
      <c r="WOS91" s="118"/>
      <c r="WOT91" s="118"/>
      <c r="WOU91" s="118"/>
      <c r="WOV91" s="118"/>
      <c r="WOW91" s="118"/>
      <c r="WOX91" s="118"/>
      <c r="WOY91" s="118"/>
      <c r="WOZ91" s="118"/>
      <c r="WPA91" s="118"/>
      <c r="WPB91" s="118"/>
      <c r="WPC91" s="118"/>
      <c r="WPD91" s="118"/>
      <c r="WPE91" s="118"/>
      <c r="WPF91" s="118"/>
      <c r="WPG91" s="118"/>
      <c r="WPH91" s="118"/>
      <c r="WPI91" s="118"/>
      <c r="WPJ91" s="118"/>
      <c r="WPK91" s="118"/>
      <c r="WPL91" s="118"/>
      <c r="WPM91" s="118"/>
      <c r="WPN91" s="118"/>
      <c r="WPO91" s="118"/>
      <c r="WPP91" s="118"/>
      <c r="WPQ91" s="118"/>
      <c r="WPR91" s="118"/>
      <c r="WPS91" s="118"/>
      <c r="WPT91" s="118"/>
      <c r="WPU91" s="118"/>
      <c r="WPV91" s="118"/>
      <c r="WPW91" s="118"/>
      <c r="WPX91" s="118"/>
      <c r="WPY91" s="118"/>
      <c r="WPZ91" s="118"/>
      <c r="WQA91" s="118"/>
      <c r="WQB91" s="118"/>
      <c r="WQC91" s="118"/>
      <c r="WQD91" s="118"/>
      <c r="WQE91" s="118"/>
      <c r="WQF91" s="118"/>
      <c r="WQG91" s="118"/>
      <c r="WQH91" s="118"/>
      <c r="WQI91" s="118"/>
      <c r="WQJ91" s="118"/>
      <c r="WQK91" s="118"/>
      <c r="WQL91" s="118"/>
      <c r="WQM91" s="118"/>
      <c r="WQN91" s="118"/>
      <c r="WQO91" s="118"/>
      <c r="WQP91" s="118"/>
      <c r="WQQ91" s="118"/>
      <c r="WQR91" s="118"/>
      <c r="WQS91" s="118"/>
      <c r="WQT91" s="118"/>
      <c r="WQU91" s="118"/>
      <c r="WQV91" s="118"/>
      <c r="WQW91" s="118"/>
      <c r="WQX91" s="118"/>
      <c r="WQY91" s="118"/>
      <c r="WQZ91" s="118"/>
      <c r="WRA91" s="118"/>
      <c r="WRB91" s="118"/>
      <c r="WRC91" s="118"/>
      <c r="WRD91" s="118"/>
      <c r="WRE91" s="118"/>
      <c r="WRF91" s="118"/>
      <c r="WRG91" s="118"/>
      <c r="WRH91" s="118"/>
      <c r="WRI91" s="118"/>
      <c r="WRJ91" s="118"/>
      <c r="WRK91" s="118"/>
      <c r="WRL91" s="118"/>
      <c r="WRM91" s="118"/>
      <c r="WRN91" s="118"/>
      <c r="WRO91" s="118"/>
      <c r="WRP91" s="118"/>
      <c r="WRQ91" s="118"/>
      <c r="WRR91" s="118"/>
      <c r="WRS91" s="118"/>
      <c r="WRT91" s="118"/>
      <c r="WRU91" s="118"/>
      <c r="WRV91" s="118"/>
      <c r="WRW91" s="118"/>
      <c r="WRX91" s="118"/>
      <c r="WRY91" s="118"/>
      <c r="WRZ91" s="118"/>
      <c r="WSA91" s="118"/>
      <c r="WSB91" s="118"/>
      <c r="WSC91" s="118"/>
      <c r="WSD91" s="118"/>
      <c r="WSE91" s="118"/>
      <c r="WSF91" s="118"/>
      <c r="WSG91" s="118"/>
      <c r="WSH91" s="118"/>
      <c r="WSI91" s="118"/>
      <c r="WSJ91" s="118"/>
      <c r="WSK91" s="118"/>
      <c r="WSL91" s="118"/>
      <c r="WSM91" s="118"/>
      <c r="WSN91" s="118"/>
      <c r="WSO91" s="118"/>
      <c r="WSP91" s="118"/>
      <c r="WSQ91" s="118"/>
      <c r="WSR91" s="118"/>
      <c r="WSS91" s="118"/>
      <c r="WST91" s="118"/>
      <c r="WSU91" s="118"/>
      <c r="WSV91" s="118"/>
      <c r="WSW91" s="118"/>
      <c r="WSX91" s="118"/>
      <c r="WSY91" s="118"/>
      <c r="WSZ91" s="118"/>
      <c r="WTA91" s="118"/>
      <c r="WTB91" s="118"/>
      <c r="WTC91" s="118"/>
      <c r="WTD91" s="118"/>
      <c r="WTE91" s="118"/>
      <c r="WTF91" s="118"/>
      <c r="WTG91" s="118"/>
      <c r="WTH91" s="118"/>
      <c r="WTI91" s="118"/>
      <c r="WTJ91" s="118"/>
      <c r="WTK91" s="118"/>
      <c r="WTL91" s="118"/>
      <c r="WTM91" s="118"/>
      <c r="WTN91" s="118"/>
      <c r="WTO91" s="118"/>
      <c r="WTP91" s="118"/>
      <c r="WTQ91" s="118"/>
      <c r="WTR91" s="118"/>
      <c r="WTS91" s="118"/>
      <c r="WTT91" s="118"/>
      <c r="WTU91" s="118"/>
      <c r="WTV91" s="118"/>
      <c r="WTW91" s="118"/>
      <c r="WTX91" s="118"/>
      <c r="WTY91" s="118"/>
      <c r="WTZ91" s="118"/>
      <c r="WUA91" s="118"/>
      <c r="WUB91" s="118"/>
      <c r="WUC91" s="118"/>
      <c r="WUD91" s="118"/>
      <c r="WUE91" s="118"/>
      <c r="WUF91" s="118"/>
      <c r="WUG91" s="118"/>
      <c r="WUH91" s="118"/>
      <c r="WUI91" s="118"/>
      <c r="WUJ91" s="118"/>
      <c r="WUK91" s="118"/>
      <c r="WUL91" s="118"/>
      <c r="WUM91" s="118"/>
      <c r="WUN91" s="118"/>
      <c r="WUO91" s="118"/>
      <c r="WUP91" s="118"/>
      <c r="WUQ91" s="118"/>
      <c r="WUR91" s="118"/>
      <c r="WUS91" s="118"/>
      <c r="WUT91" s="118"/>
      <c r="WUU91" s="118"/>
      <c r="WUV91" s="118"/>
      <c r="WUW91" s="118"/>
      <c r="WUX91" s="118"/>
      <c r="WUY91" s="118"/>
      <c r="WUZ91" s="118"/>
      <c r="WVA91" s="118"/>
      <c r="WVB91" s="118"/>
      <c r="WVC91" s="118"/>
      <c r="WVD91" s="118"/>
      <c r="WVE91" s="118"/>
      <c r="WVF91" s="118"/>
      <c r="WVG91" s="118"/>
      <c r="WVH91" s="118"/>
      <c r="WVI91" s="118"/>
      <c r="WVJ91" s="118"/>
    </row>
  </sheetData>
  <mergeCells count="175">
    <mergeCell ref="A89:A90"/>
    <mergeCell ref="B89:B90"/>
    <mergeCell ref="A81:L82"/>
    <mergeCell ref="A83:A84"/>
    <mergeCell ref="B83:B84"/>
    <mergeCell ref="H83:H84"/>
    <mergeCell ref="L83:L84"/>
    <mergeCell ref="A85:A86"/>
    <mergeCell ref="B85:B86"/>
    <mergeCell ref="H85:H86"/>
    <mergeCell ref="L85:L86"/>
    <mergeCell ref="H89:H90"/>
    <mergeCell ref="L89:L90"/>
    <mergeCell ref="A87:A88"/>
    <mergeCell ref="B87:B88"/>
    <mergeCell ref="H87:H88"/>
    <mergeCell ref="L87:L88"/>
    <mergeCell ref="A75:A76"/>
    <mergeCell ref="B75:B76"/>
    <mergeCell ref="H75:H76"/>
    <mergeCell ref="L75:L76"/>
    <mergeCell ref="A77:A78"/>
    <mergeCell ref="B77:B78"/>
    <mergeCell ref="H77:H78"/>
    <mergeCell ref="L77:L78"/>
    <mergeCell ref="A79:A80"/>
    <mergeCell ref="B79:B80"/>
    <mergeCell ref="H79:H80"/>
    <mergeCell ref="L79:L80"/>
    <mergeCell ref="A69:A70"/>
    <mergeCell ref="B69:B70"/>
    <mergeCell ref="H69:H70"/>
    <mergeCell ref="L69:L70"/>
    <mergeCell ref="A71:A72"/>
    <mergeCell ref="B71:B72"/>
    <mergeCell ref="H71:H72"/>
    <mergeCell ref="L71:L72"/>
    <mergeCell ref="A73:A74"/>
    <mergeCell ref="B73:B74"/>
    <mergeCell ref="H73:H74"/>
    <mergeCell ref="L73:L74"/>
    <mergeCell ref="A63:A64"/>
    <mergeCell ref="B63:B64"/>
    <mergeCell ref="H63:H64"/>
    <mergeCell ref="L63:L64"/>
    <mergeCell ref="A65:A66"/>
    <mergeCell ref="B65:B66"/>
    <mergeCell ref="H65:H66"/>
    <mergeCell ref="L65:L66"/>
    <mergeCell ref="A67:A68"/>
    <mergeCell ref="B67:B68"/>
    <mergeCell ref="H67:H68"/>
    <mergeCell ref="L67:L68"/>
    <mergeCell ref="L55:L56"/>
    <mergeCell ref="A51:A52"/>
    <mergeCell ref="B51:B52"/>
    <mergeCell ref="H51:H52"/>
    <mergeCell ref="L51:L52"/>
    <mergeCell ref="A53:A54"/>
    <mergeCell ref="B53:B54"/>
    <mergeCell ref="H53:H54"/>
    <mergeCell ref="L53:L54"/>
    <mergeCell ref="R4:U4"/>
    <mergeCell ref="D5:D6"/>
    <mergeCell ref="G5:G6"/>
    <mergeCell ref="H5:H6"/>
    <mergeCell ref="K5:K6"/>
    <mergeCell ref="L5:L6"/>
    <mergeCell ref="N5:O5"/>
    <mergeCell ref="P5:Q5"/>
    <mergeCell ref="R5:S5"/>
    <mergeCell ref="T5:U5"/>
    <mergeCell ref="A4:A6"/>
    <mergeCell ref="B4:B6"/>
    <mergeCell ref="C4:C6"/>
    <mergeCell ref="D4:G4"/>
    <mergeCell ref="H4:L4"/>
    <mergeCell ref="N4:Q4"/>
    <mergeCell ref="A17:A18"/>
    <mergeCell ref="B17:B18"/>
    <mergeCell ref="H17:H18"/>
    <mergeCell ref="L17:L18"/>
    <mergeCell ref="L11:L12"/>
    <mergeCell ref="A7:L8"/>
    <mergeCell ref="A9:A10"/>
    <mergeCell ref="B9:B10"/>
    <mergeCell ref="H9:H10"/>
    <mergeCell ref="L9:L10"/>
    <mergeCell ref="A11:A12"/>
    <mergeCell ref="B11:B12"/>
    <mergeCell ref="H11:H12"/>
    <mergeCell ref="A19:A20"/>
    <mergeCell ref="B19:B20"/>
    <mergeCell ref="H19:H20"/>
    <mergeCell ref="L19:L20"/>
    <mergeCell ref="A13:A14"/>
    <mergeCell ref="B13:B14"/>
    <mergeCell ref="H13:H14"/>
    <mergeCell ref="L13:L14"/>
    <mergeCell ref="A15:A16"/>
    <mergeCell ref="B15:B16"/>
    <mergeCell ref="H15:H16"/>
    <mergeCell ref="L15:L16"/>
    <mergeCell ref="A25:A26"/>
    <mergeCell ref="B25:B26"/>
    <mergeCell ref="H25:H26"/>
    <mergeCell ref="L25:L26"/>
    <mergeCell ref="A27:A28"/>
    <mergeCell ref="B27:B28"/>
    <mergeCell ref="H27:H28"/>
    <mergeCell ref="L27:L28"/>
    <mergeCell ref="A21:A22"/>
    <mergeCell ref="B21:B22"/>
    <mergeCell ref="H21:H22"/>
    <mergeCell ref="L21:L22"/>
    <mergeCell ref="A23:A24"/>
    <mergeCell ref="B23:B24"/>
    <mergeCell ref="H23:H24"/>
    <mergeCell ref="L23:L24"/>
    <mergeCell ref="A33:A34"/>
    <mergeCell ref="B33:B34"/>
    <mergeCell ref="H33:H34"/>
    <mergeCell ref="L33:L34"/>
    <mergeCell ref="A35:A36"/>
    <mergeCell ref="B35:B36"/>
    <mergeCell ref="H35:H36"/>
    <mergeCell ref="L35:L36"/>
    <mergeCell ref="A29:A30"/>
    <mergeCell ref="B29:B30"/>
    <mergeCell ref="H29:H30"/>
    <mergeCell ref="L29:L30"/>
    <mergeCell ref="A31:A32"/>
    <mergeCell ref="B31:B32"/>
    <mergeCell ref="H31:H32"/>
    <mergeCell ref="L31:L32"/>
    <mergeCell ref="A41:A42"/>
    <mergeCell ref="B41:B42"/>
    <mergeCell ref="H41:H42"/>
    <mergeCell ref="L41:L42"/>
    <mergeCell ref="A43:A44"/>
    <mergeCell ref="B43:B44"/>
    <mergeCell ref="H43:H44"/>
    <mergeCell ref="L43:L44"/>
    <mergeCell ref="A37:A38"/>
    <mergeCell ref="B37:B38"/>
    <mergeCell ref="H37:H38"/>
    <mergeCell ref="L37:L38"/>
    <mergeCell ref="A39:A40"/>
    <mergeCell ref="B39:B40"/>
    <mergeCell ref="H39:H40"/>
    <mergeCell ref="L39:L40"/>
    <mergeCell ref="A59:L60"/>
    <mergeCell ref="A61:A62"/>
    <mergeCell ref="B61:B62"/>
    <mergeCell ref="H61:H62"/>
    <mergeCell ref="L61:L62"/>
    <mergeCell ref="A45:A46"/>
    <mergeCell ref="B45:B46"/>
    <mergeCell ref="H45:H46"/>
    <mergeCell ref="L45:L46"/>
    <mergeCell ref="A47:A48"/>
    <mergeCell ref="B47:B48"/>
    <mergeCell ref="H47:H48"/>
    <mergeCell ref="L47:L48"/>
    <mergeCell ref="A57:A58"/>
    <mergeCell ref="B57:B58"/>
    <mergeCell ref="H57:H58"/>
    <mergeCell ref="L57:L58"/>
    <mergeCell ref="A49:A50"/>
    <mergeCell ref="B49:B50"/>
    <mergeCell ref="H49:H50"/>
    <mergeCell ref="L49:L50"/>
    <mergeCell ref="A55:A56"/>
    <mergeCell ref="B55:B56"/>
    <mergeCell ref="H55:H56"/>
  </mergeCells>
  <phoneticPr fontId="1"/>
  <pageMargins left="0.82677165354330717" right="0.19685039370078741" top="0.51181102362204722" bottom="0.6692913385826772" header="0.51181102362204722" footer="0.39370078740157483"/>
  <pageSetup paperSize="8" scale="89" orientation="portrait" r:id="rId1"/>
  <headerFooter alignWithMargins="0">
    <oddFooter>&amp;L&amp;"ＭＳ Ｐ明朝,標準"※エネルギー料金の計算に当たっては、基本料金の増加分や契約体系の変更による従来使用分の料金増も計上して下さい（12か月分)。</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06"/>
  <sheetViews>
    <sheetView showZeros="0" view="pageBreakPreview" zoomScaleNormal="100" zoomScaleSheetLayoutView="100" workbookViewId="0">
      <selection activeCell="B18" sqref="B18"/>
    </sheetView>
  </sheetViews>
  <sheetFormatPr defaultColWidth="8.90625" defaultRowHeight="13" customHeight="1" x14ac:dyDescent="0.2"/>
  <cols>
    <col min="1" max="1" width="13.453125" style="280" customWidth="1"/>
    <col min="2" max="2" width="9.08984375" style="278" customWidth="1"/>
    <col min="3" max="3" width="9.453125" style="278" bestFit="1" customWidth="1"/>
    <col min="4" max="36" width="6.90625" style="278" customWidth="1"/>
    <col min="37" max="39" width="6.6328125" style="278" customWidth="1"/>
    <col min="40" max="42" width="7.6328125" style="278" customWidth="1"/>
    <col min="43" max="43" width="10" style="278" bestFit="1" customWidth="1"/>
    <col min="44" max="44" width="6.6328125" style="278" customWidth="1"/>
    <col min="45" max="16384" width="8.90625" style="278"/>
  </cols>
  <sheetData>
    <row r="1" spans="1:44" ht="15" customHeight="1" x14ac:dyDescent="0.2">
      <c r="A1" s="855" t="s">
        <v>293</v>
      </c>
      <c r="B1" s="855"/>
      <c r="C1" s="274" t="s">
        <v>100</v>
      </c>
      <c r="D1" s="275"/>
      <c r="E1" s="276" t="s">
        <v>101</v>
      </c>
      <c r="F1" s="277"/>
      <c r="H1" s="276" t="s">
        <v>102</v>
      </c>
      <c r="I1" s="856"/>
      <c r="J1" s="857"/>
      <c r="K1" s="275"/>
      <c r="L1" s="279"/>
      <c r="M1" s="1067" t="s">
        <v>344</v>
      </c>
      <c r="N1" s="1067"/>
      <c r="O1" s="1067"/>
      <c r="P1" s="1067"/>
      <c r="Q1" s="275"/>
      <c r="R1" s="275"/>
      <c r="Z1" s="143"/>
      <c r="AR1" s="143" t="s">
        <v>294</v>
      </c>
    </row>
    <row r="2" spans="1:44" ht="13" customHeight="1" thickBot="1" x14ac:dyDescent="0.25">
      <c r="A2" s="280" t="s">
        <v>103</v>
      </c>
      <c r="L2" s="144"/>
      <c r="M2" s="144" t="s">
        <v>280</v>
      </c>
      <c r="W2" s="144"/>
    </row>
    <row r="3" spans="1:44" ht="13" customHeight="1" thickBot="1" x14ac:dyDescent="0.25">
      <c r="A3" s="281"/>
      <c r="B3" s="858" t="s">
        <v>104</v>
      </c>
      <c r="C3" s="859"/>
      <c r="D3" s="859"/>
      <c r="E3" s="859"/>
      <c r="F3" s="859"/>
      <c r="G3" s="859"/>
      <c r="H3" s="859"/>
      <c r="I3" s="859"/>
      <c r="J3" s="859"/>
      <c r="K3" s="859"/>
      <c r="L3" s="860"/>
      <c r="M3" s="861" t="s">
        <v>95</v>
      </c>
      <c r="N3" s="862"/>
      <c r="O3" s="862"/>
      <c r="P3" s="862"/>
      <c r="Q3" s="862"/>
      <c r="R3" s="862"/>
      <c r="S3" s="862"/>
      <c r="T3" s="862"/>
      <c r="U3" s="862"/>
      <c r="V3" s="862"/>
      <c r="W3" s="862"/>
      <c r="X3" s="862"/>
      <c r="Y3" s="862"/>
      <c r="Z3" s="862"/>
      <c r="AA3" s="862"/>
      <c r="AB3" s="863"/>
      <c r="AC3" s="861" t="s">
        <v>299</v>
      </c>
      <c r="AD3" s="862"/>
      <c r="AE3" s="862"/>
      <c r="AF3" s="862"/>
      <c r="AG3" s="862"/>
      <c r="AH3" s="862"/>
      <c r="AI3" s="862"/>
      <c r="AJ3" s="863"/>
      <c r="AK3" s="858" t="s">
        <v>105</v>
      </c>
      <c r="AL3" s="859"/>
      <c r="AM3" s="859"/>
      <c r="AN3" s="859"/>
      <c r="AO3" s="859"/>
      <c r="AP3" s="859"/>
      <c r="AQ3" s="859"/>
      <c r="AR3" s="905"/>
    </row>
    <row r="4" spans="1:44" ht="13" customHeight="1" x14ac:dyDescent="0.2">
      <c r="A4" s="282"/>
      <c r="B4" s="910" t="s">
        <v>300</v>
      </c>
      <c r="C4" s="911"/>
      <c r="D4" s="911" t="s">
        <v>106</v>
      </c>
      <c r="E4" s="283" t="s">
        <v>301</v>
      </c>
      <c r="F4" s="284"/>
      <c r="G4" s="912" t="s">
        <v>279</v>
      </c>
      <c r="H4" s="913"/>
      <c r="I4" s="913"/>
      <c r="J4" s="913"/>
      <c r="K4" s="913"/>
      <c r="L4" s="914"/>
      <c r="M4" s="912" t="s">
        <v>278</v>
      </c>
      <c r="N4" s="913"/>
      <c r="O4" s="913"/>
      <c r="P4" s="913"/>
      <c r="Q4" s="913"/>
      <c r="R4" s="913"/>
      <c r="S4" s="913"/>
      <c r="T4" s="914"/>
      <c r="U4" s="912" t="s">
        <v>277</v>
      </c>
      <c r="V4" s="913"/>
      <c r="W4" s="913"/>
      <c r="X4" s="913"/>
      <c r="Y4" s="913"/>
      <c r="Z4" s="913"/>
      <c r="AA4" s="913"/>
      <c r="AB4" s="914"/>
      <c r="AC4" s="912" t="s">
        <v>276</v>
      </c>
      <c r="AD4" s="913"/>
      <c r="AE4" s="913"/>
      <c r="AF4" s="913"/>
      <c r="AG4" s="913"/>
      <c r="AH4" s="913"/>
      <c r="AI4" s="913"/>
      <c r="AJ4" s="914"/>
      <c r="AK4" s="906"/>
      <c r="AL4" s="866"/>
      <c r="AM4" s="866"/>
      <c r="AN4" s="866"/>
      <c r="AO4" s="866"/>
      <c r="AP4" s="866"/>
      <c r="AQ4" s="866"/>
      <c r="AR4" s="907"/>
    </row>
    <row r="5" spans="1:44" ht="13" customHeight="1" x14ac:dyDescent="0.2">
      <c r="A5" s="282"/>
      <c r="B5" s="910"/>
      <c r="C5" s="911"/>
      <c r="D5" s="911"/>
      <c r="E5" s="915" t="s">
        <v>302</v>
      </c>
      <c r="F5" s="917" t="s">
        <v>303</v>
      </c>
      <c r="G5" s="919" t="s">
        <v>275</v>
      </c>
      <c r="H5" s="920"/>
      <c r="I5" s="922" t="s">
        <v>302</v>
      </c>
      <c r="J5" s="923"/>
      <c r="K5" s="924" t="s">
        <v>303</v>
      </c>
      <c r="L5" s="925"/>
      <c r="M5" s="895" t="s">
        <v>304</v>
      </c>
      <c r="N5" s="896"/>
      <c r="O5" s="899" t="s">
        <v>273</v>
      </c>
      <c r="P5" s="900"/>
      <c r="Q5" s="903" t="s">
        <v>302</v>
      </c>
      <c r="R5" s="904"/>
      <c r="S5" s="846" t="s">
        <v>303</v>
      </c>
      <c r="T5" s="847"/>
      <c r="U5" s="895" t="s">
        <v>305</v>
      </c>
      <c r="V5" s="896"/>
      <c r="W5" s="899" t="s">
        <v>273</v>
      </c>
      <c r="X5" s="900"/>
      <c r="Y5" s="903" t="s">
        <v>302</v>
      </c>
      <c r="Z5" s="904"/>
      <c r="AA5" s="846" t="s">
        <v>303</v>
      </c>
      <c r="AB5" s="847"/>
      <c r="AC5" s="895" t="s">
        <v>274</v>
      </c>
      <c r="AD5" s="896"/>
      <c r="AE5" s="899" t="s">
        <v>273</v>
      </c>
      <c r="AF5" s="900"/>
      <c r="AG5" s="903" t="s">
        <v>302</v>
      </c>
      <c r="AH5" s="904"/>
      <c r="AI5" s="846" t="s">
        <v>303</v>
      </c>
      <c r="AJ5" s="847"/>
      <c r="AK5" s="906"/>
      <c r="AL5" s="866"/>
      <c r="AM5" s="866"/>
      <c r="AN5" s="866"/>
      <c r="AO5" s="866"/>
      <c r="AP5" s="866"/>
      <c r="AQ5" s="866"/>
      <c r="AR5" s="907"/>
    </row>
    <row r="6" spans="1:44" ht="13.4" customHeight="1" x14ac:dyDescent="0.2">
      <c r="A6" s="282"/>
      <c r="B6" s="910"/>
      <c r="C6" s="911"/>
      <c r="D6" s="911"/>
      <c r="E6" s="916"/>
      <c r="F6" s="918"/>
      <c r="G6" s="897"/>
      <c r="H6" s="921"/>
      <c r="I6" s="845" t="s">
        <v>272</v>
      </c>
      <c r="J6" s="845"/>
      <c r="K6" s="893" t="s">
        <v>272</v>
      </c>
      <c r="L6" s="894"/>
      <c r="M6" s="897"/>
      <c r="N6" s="898"/>
      <c r="O6" s="901"/>
      <c r="P6" s="902"/>
      <c r="Q6" s="844" t="s">
        <v>272</v>
      </c>
      <c r="R6" s="845"/>
      <c r="S6" s="893" t="s">
        <v>272</v>
      </c>
      <c r="T6" s="894"/>
      <c r="U6" s="897"/>
      <c r="V6" s="898"/>
      <c r="W6" s="901"/>
      <c r="X6" s="902"/>
      <c r="Y6" s="844" t="s">
        <v>272</v>
      </c>
      <c r="Z6" s="845"/>
      <c r="AA6" s="893" t="s">
        <v>272</v>
      </c>
      <c r="AB6" s="894"/>
      <c r="AC6" s="897"/>
      <c r="AD6" s="898"/>
      <c r="AE6" s="901"/>
      <c r="AF6" s="902"/>
      <c r="AG6" s="844" t="s">
        <v>272</v>
      </c>
      <c r="AH6" s="845"/>
      <c r="AI6" s="893" t="s">
        <v>272</v>
      </c>
      <c r="AJ6" s="894"/>
      <c r="AK6" s="906"/>
      <c r="AL6" s="866"/>
      <c r="AM6" s="866"/>
      <c r="AN6" s="866"/>
      <c r="AO6" s="866"/>
      <c r="AP6" s="866"/>
      <c r="AQ6" s="866"/>
      <c r="AR6" s="907"/>
    </row>
    <row r="7" spans="1:44" ht="13" customHeight="1" thickBot="1" x14ac:dyDescent="0.25">
      <c r="A7" s="285"/>
      <c r="B7" s="286" t="s">
        <v>107</v>
      </c>
      <c r="C7" s="287" t="s">
        <v>108</v>
      </c>
      <c r="D7" s="287" t="s">
        <v>109</v>
      </c>
      <c r="E7" s="288" t="s">
        <v>306</v>
      </c>
      <c r="F7" s="289" t="s">
        <v>307</v>
      </c>
      <c r="G7" s="286" t="s">
        <v>107</v>
      </c>
      <c r="H7" s="290" t="s">
        <v>108</v>
      </c>
      <c r="I7" s="291" t="s">
        <v>107</v>
      </c>
      <c r="J7" s="292" t="s">
        <v>108</v>
      </c>
      <c r="K7" s="293" t="s">
        <v>107</v>
      </c>
      <c r="L7" s="294" t="s">
        <v>108</v>
      </c>
      <c r="M7" s="295" t="s">
        <v>107</v>
      </c>
      <c r="N7" s="296" t="s">
        <v>108</v>
      </c>
      <c r="O7" s="296" t="s">
        <v>107</v>
      </c>
      <c r="P7" s="297" t="s">
        <v>108</v>
      </c>
      <c r="Q7" s="298" t="s">
        <v>107</v>
      </c>
      <c r="R7" s="292" t="s">
        <v>108</v>
      </c>
      <c r="S7" s="293" t="s">
        <v>107</v>
      </c>
      <c r="T7" s="294" t="s">
        <v>108</v>
      </c>
      <c r="U7" s="295" t="s">
        <v>107</v>
      </c>
      <c r="V7" s="296" t="s">
        <v>108</v>
      </c>
      <c r="W7" s="296" t="s">
        <v>107</v>
      </c>
      <c r="X7" s="299" t="s">
        <v>108</v>
      </c>
      <c r="Y7" s="298" t="s">
        <v>107</v>
      </c>
      <c r="Z7" s="292" t="s">
        <v>108</v>
      </c>
      <c r="AA7" s="293" t="s">
        <v>107</v>
      </c>
      <c r="AB7" s="300" t="s">
        <v>108</v>
      </c>
      <c r="AC7" s="295" t="s">
        <v>107</v>
      </c>
      <c r="AD7" s="296" t="s">
        <v>108</v>
      </c>
      <c r="AE7" s="296" t="s">
        <v>107</v>
      </c>
      <c r="AF7" s="297" t="s">
        <v>108</v>
      </c>
      <c r="AG7" s="298" t="s">
        <v>107</v>
      </c>
      <c r="AH7" s="292" t="s">
        <v>108</v>
      </c>
      <c r="AI7" s="293" t="s">
        <v>107</v>
      </c>
      <c r="AJ7" s="294" t="s">
        <v>108</v>
      </c>
      <c r="AK7" s="908"/>
      <c r="AL7" s="869"/>
      <c r="AM7" s="869"/>
      <c r="AN7" s="869"/>
      <c r="AO7" s="869"/>
      <c r="AP7" s="869"/>
      <c r="AQ7" s="869"/>
      <c r="AR7" s="909"/>
    </row>
    <row r="8" spans="1:44" ht="13" customHeight="1" thickTop="1" x14ac:dyDescent="0.2">
      <c r="A8" s="301" t="s">
        <v>111</v>
      </c>
      <c r="B8" s="302"/>
      <c r="C8" s="303"/>
      <c r="D8" s="303"/>
      <c r="E8" s="302"/>
      <c r="F8" s="304"/>
      <c r="G8" s="302"/>
      <c r="H8" s="304"/>
      <c r="I8" s="305"/>
      <c r="J8" s="305"/>
      <c r="K8" s="305"/>
      <c r="L8" s="306"/>
      <c r="M8" s="302"/>
      <c r="N8" s="303"/>
      <c r="O8" s="303"/>
      <c r="P8" s="303"/>
      <c r="Q8" s="307"/>
      <c r="R8" s="305"/>
      <c r="S8" s="305"/>
      <c r="T8" s="306"/>
      <c r="U8" s="302"/>
      <c r="V8" s="303"/>
      <c r="W8" s="303"/>
      <c r="X8" s="303"/>
      <c r="Y8" s="307"/>
      <c r="Z8" s="305"/>
      <c r="AA8" s="305"/>
      <c r="AB8" s="306"/>
      <c r="AC8" s="302"/>
      <c r="AD8" s="303"/>
      <c r="AE8" s="303"/>
      <c r="AF8" s="303"/>
      <c r="AG8" s="307"/>
      <c r="AH8" s="305"/>
      <c r="AI8" s="305"/>
      <c r="AJ8" s="306"/>
      <c r="AK8" s="308"/>
      <c r="AL8" s="309"/>
      <c r="AM8" s="309"/>
      <c r="AN8" s="309"/>
      <c r="AO8" s="309"/>
      <c r="AP8" s="309"/>
      <c r="AQ8" s="309"/>
      <c r="AR8" s="310"/>
    </row>
    <row r="9" spans="1:44" ht="13" customHeight="1" x14ac:dyDescent="0.2">
      <c r="A9" s="311"/>
      <c r="B9" s="312"/>
      <c r="C9" s="313"/>
      <c r="D9" s="314"/>
      <c r="E9" s="315"/>
      <c r="F9" s="316">
        <f t="shared" ref="F9:F18" si="0">IF(D9&lt;1,0,100-E9)</f>
        <v>0</v>
      </c>
      <c r="G9" s="317">
        <f t="shared" ref="G9:G18" si="1">+B9*D9</f>
        <v>0</v>
      </c>
      <c r="H9" s="318">
        <f t="shared" ref="H9:H18" si="2">+C9*D9</f>
        <v>0</v>
      </c>
      <c r="I9" s="319">
        <f t="shared" ref="I9:J18" si="3">+G9*$E9/100</f>
        <v>0</v>
      </c>
      <c r="J9" s="319">
        <f t="shared" si="3"/>
        <v>0</v>
      </c>
      <c r="K9" s="320">
        <f t="shared" ref="K9:L18" si="4">+G9*$F9/100</f>
        <v>0</v>
      </c>
      <c r="L9" s="321">
        <f t="shared" si="4"/>
        <v>0</v>
      </c>
      <c r="M9" s="322"/>
      <c r="N9" s="323"/>
      <c r="O9" s="324">
        <f t="shared" ref="O9:P18" si="5">+M9*$D9</f>
        <v>0</v>
      </c>
      <c r="P9" s="325">
        <f t="shared" si="5"/>
        <v>0</v>
      </c>
      <c r="Q9" s="326">
        <f t="shared" ref="Q9:R18" si="6">+O9*$E9/100</f>
        <v>0</v>
      </c>
      <c r="R9" s="326">
        <f t="shared" si="6"/>
        <v>0</v>
      </c>
      <c r="S9" s="327">
        <f t="shared" ref="S9:T18" si="7">+O9*$F9/100</f>
        <v>0</v>
      </c>
      <c r="T9" s="328">
        <f t="shared" si="7"/>
        <v>0</v>
      </c>
      <c r="U9" s="329"/>
      <c r="V9" s="330"/>
      <c r="W9" s="331">
        <f t="shared" ref="W9:X18" si="8">+U9*$D9</f>
        <v>0</v>
      </c>
      <c r="X9" s="332">
        <f t="shared" si="8"/>
        <v>0</v>
      </c>
      <c r="Y9" s="333">
        <f t="shared" ref="Y9:Z18" si="9">+W9*$E9/100</f>
        <v>0</v>
      </c>
      <c r="Z9" s="333">
        <f t="shared" si="9"/>
        <v>0</v>
      </c>
      <c r="AA9" s="334">
        <f t="shared" ref="AA9:AB18" si="10">+W9*$F9/100</f>
        <v>0</v>
      </c>
      <c r="AB9" s="335">
        <f t="shared" si="10"/>
        <v>0</v>
      </c>
      <c r="AC9" s="312"/>
      <c r="AD9" s="313"/>
      <c r="AE9" s="336">
        <f t="shared" ref="AE9:AF18" si="11">+AC9*$D9</f>
        <v>0</v>
      </c>
      <c r="AF9" s="318">
        <f t="shared" si="11"/>
        <v>0</v>
      </c>
      <c r="AG9" s="319">
        <f t="shared" ref="AG9:AH18" si="12">+AE9*$E9/100</f>
        <v>0</v>
      </c>
      <c r="AH9" s="319">
        <f t="shared" si="12"/>
        <v>0</v>
      </c>
      <c r="AI9" s="320">
        <f t="shared" ref="AI9:AJ18" si="13">+AE9*$F9/100</f>
        <v>0</v>
      </c>
      <c r="AJ9" s="321">
        <f t="shared" si="13"/>
        <v>0</v>
      </c>
      <c r="AK9" s="337"/>
      <c r="AL9" s="338"/>
      <c r="AM9" s="338"/>
      <c r="AN9" s="338"/>
      <c r="AO9" s="338"/>
      <c r="AP9" s="338"/>
      <c r="AQ9" s="338"/>
      <c r="AR9" s="339"/>
    </row>
    <row r="10" spans="1:44" ht="13" customHeight="1" x14ac:dyDescent="0.2">
      <c r="A10" s="311"/>
      <c r="B10" s="312"/>
      <c r="C10" s="313"/>
      <c r="D10" s="314"/>
      <c r="E10" s="315"/>
      <c r="F10" s="316">
        <f t="shared" si="0"/>
        <v>0</v>
      </c>
      <c r="G10" s="317">
        <f t="shared" si="1"/>
        <v>0</v>
      </c>
      <c r="H10" s="318">
        <f t="shared" si="2"/>
        <v>0</v>
      </c>
      <c r="I10" s="319">
        <f t="shared" si="3"/>
        <v>0</v>
      </c>
      <c r="J10" s="319">
        <f t="shared" si="3"/>
        <v>0</v>
      </c>
      <c r="K10" s="320">
        <f t="shared" si="4"/>
        <v>0</v>
      </c>
      <c r="L10" s="321">
        <f t="shared" si="4"/>
        <v>0</v>
      </c>
      <c r="M10" s="322"/>
      <c r="N10" s="323"/>
      <c r="O10" s="324">
        <f t="shared" si="5"/>
        <v>0</v>
      </c>
      <c r="P10" s="325">
        <f t="shared" si="5"/>
        <v>0</v>
      </c>
      <c r="Q10" s="326">
        <f t="shared" si="6"/>
        <v>0</v>
      </c>
      <c r="R10" s="326">
        <f t="shared" si="6"/>
        <v>0</v>
      </c>
      <c r="S10" s="327">
        <f t="shared" si="7"/>
        <v>0</v>
      </c>
      <c r="T10" s="328">
        <f t="shared" si="7"/>
        <v>0</v>
      </c>
      <c r="U10" s="329"/>
      <c r="V10" s="330"/>
      <c r="W10" s="331">
        <f t="shared" si="8"/>
        <v>0</v>
      </c>
      <c r="X10" s="332">
        <f t="shared" si="8"/>
        <v>0</v>
      </c>
      <c r="Y10" s="333">
        <f t="shared" si="9"/>
        <v>0</v>
      </c>
      <c r="Z10" s="333">
        <f t="shared" si="9"/>
        <v>0</v>
      </c>
      <c r="AA10" s="334">
        <f t="shared" si="10"/>
        <v>0</v>
      </c>
      <c r="AB10" s="335">
        <f t="shared" si="10"/>
        <v>0</v>
      </c>
      <c r="AC10" s="312"/>
      <c r="AD10" s="313"/>
      <c r="AE10" s="336">
        <f t="shared" si="11"/>
        <v>0</v>
      </c>
      <c r="AF10" s="318">
        <f t="shared" si="11"/>
        <v>0</v>
      </c>
      <c r="AG10" s="319">
        <f t="shared" si="12"/>
        <v>0</v>
      </c>
      <c r="AH10" s="319">
        <f t="shared" si="12"/>
        <v>0</v>
      </c>
      <c r="AI10" s="320">
        <f t="shared" si="13"/>
        <v>0</v>
      </c>
      <c r="AJ10" s="321">
        <f t="shared" si="13"/>
        <v>0</v>
      </c>
      <c r="AK10" s="337"/>
      <c r="AL10" s="338"/>
      <c r="AM10" s="338"/>
      <c r="AN10" s="338"/>
      <c r="AO10" s="338"/>
      <c r="AP10" s="338"/>
      <c r="AQ10" s="338"/>
      <c r="AR10" s="339"/>
    </row>
    <row r="11" spans="1:44" ht="13" customHeight="1" x14ac:dyDescent="0.2">
      <c r="A11" s="311"/>
      <c r="B11" s="312"/>
      <c r="C11" s="313"/>
      <c r="D11" s="314"/>
      <c r="E11" s="315"/>
      <c r="F11" s="316">
        <f t="shared" si="0"/>
        <v>0</v>
      </c>
      <c r="G11" s="317">
        <f t="shared" si="1"/>
        <v>0</v>
      </c>
      <c r="H11" s="318">
        <f t="shared" si="2"/>
        <v>0</v>
      </c>
      <c r="I11" s="319">
        <f t="shared" si="3"/>
        <v>0</v>
      </c>
      <c r="J11" s="319">
        <f t="shared" si="3"/>
        <v>0</v>
      </c>
      <c r="K11" s="320">
        <f t="shared" si="4"/>
        <v>0</v>
      </c>
      <c r="L11" s="321">
        <f t="shared" si="4"/>
        <v>0</v>
      </c>
      <c r="M11" s="322"/>
      <c r="N11" s="323"/>
      <c r="O11" s="324">
        <f t="shared" si="5"/>
        <v>0</v>
      </c>
      <c r="P11" s="325">
        <f t="shared" si="5"/>
        <v>0</v>
      </c>
      <c r="Q11" s="326">
        <f t="shared" si="6"/>
        <v>0</v>
      </c>
      <c r="R11" s="326">
        <f t="shared" si="6"/>
        <v>0</v>
      </c>
      <c r="S11" s="327">
        <f t="shared" si="7"/>
        <v>0</v>
      </c>
      <c r="T11" s="328">
        <f t="shared" si="7"/>
        <v>0</v>
      </c>
      <c r="U11" s="329"/>
      <c r="V11" s="330"/>
      <c r="W11" s="331">
        <f t="shared" si="8"/>
        <v>0</v>
      </c>
      <c r="X11" s="332">
        <f t="shared" si="8"/>
        <v>0</v>
      </c>
      <c r="Y11" s="333">
        <f t="shared" si="9"/>
        <v>0</v>
      </c>
      <c r="Z11" s="333">
        <f t="shared" si="9"/>
        <v>0</v>
      </c>
      <c r="AA11" s="334">
        <f t="shared" si="10"/>
        <v>0</v>
      </c>
      <c r="AB11" s="335">
        <f t="shared" si="10"/>
        <v>0</v>
      </c>
      <c r="AC11" s="312"/>
      <c r="AD11" s="313"/>
      <c r="AE11" s="336">
        <f t="shared" si="11"/>
        <v>0</v>
      </c>
      <c r="AF11" s="318">
        <f t="shared" si="11"/>
        <v>0</v>
      </c>
      <c r="AG11" s="319">
        <f t="shared" si="12"/>
        <v>0</v>
      </c>
      <c r="AH11" s="319">
        <f t="shared" si="12"/>
        <v>0</v>
      </c>
      <c r="AI11" s="320">
        <f t="shared" si="13"/>
        <v>0</v>
      </c>
      <c r="AJ11" s="321">
        <f t="shared" si="13"/>
        <v>0</v>
      </c>
      <c r="AK11" s="337"/>
      <c r="AL11" s="338"/>
      <c r="AM11" s="338"/>
      <c r="AN11" s="338"/>
      <c r="AO11" s="338"/>
      <c r="AP11" s="338"/>
      <c r="AQ11" s="338"/>
      <c r="AR11" s="339"/>
    </row>
    <row r="12" spans="1:44" ht="13" customHeight="1" x14ac:dyDescent="0.2">
      <c r="A12" s="311"/>
      <c r="B12" s="312"/>
      <c r="C12" s="313"/>
      <c r="D12" s="314"/>
      <c r="E12" s="315"/>
      <c r="F12" s="316">
        <f t="shared" si="0"/>
        <v>0</v>
      </c>
      <c r="G12" s="317">
        <f t="shared" si="1"/>
        <v>0</v>
      </c>
      <c r="H12" s="318">
        <f t="shared" si="2"/>
        <v>0</v>
      </c>
      <c r="I12" s="319">
        <f t="shared" si="3"/>
        <v>0</v>
      </c>
      <c r="J12" s="319">
        <f t="shared" si="3"/>
        <v>0</v>
      </c>
      <c r="K12" s="320">
        <f t="shared" si="4"/>
        <v>0</v>
      </c>
      <c r="L12" s="321">
        <f t="shared" si="4"/>
        <v>0</v>
      </c>
      <c r="M12" s="322"/>
      <c r="N12" s="323"/>
      <c r="O12" s="324">
        <f t="shared" si="5"/>
        <v>0</v>
      </c>
      <c r="P12" s="325">
        <f t="shared" si="5"/>
        <v>0</v>
      </c>
      <c r="Q12" s="326">
        <f t="shared" si="6"/>
        <v>0</v>
      </c>
      <c r="R12" s="326">
        <f t="shared" si="6"/>
        <v>0</v>
      </c>
      <c r="S12" s="327">
        <f t="shared" si="7"/>
        <v>0</v>
      </c>
      <c r="T12" s="328">
        <f t="shared" si="7"/>
        <v>0</v>
      </c>
      <c r="U12" s="329"/>
      <c r="V12" s="330"/>
      <c r="W12" s="331">
        <f t="shared" si="8"/>
        <v>0</v>
      </c>
      <c r="X12" s="332">
        <f t="shared" si="8"/>
        <v>0</v>
      </c>
      <c r="Y12" s="333">
        <f t="shared" si="9"/>
        <v>0</v>
      </c>
      <c r="Z12" s="333">
        <f t="shared" si="9"/>
        <v>0</v>
      </c>
      <c r="AA12" s="334">
        <f t="shared" si="10"/>
        <v>0</v>
      </c>
      <c r="AB12" s="335">
        <f t="shared" si="10"/>
        <v>0</v>
      </c>
      <c r="AC12" s="312"/>
      <c r="AD12" s="313"/>
      <c r="AE12" s="336">
        <f t="shared" si="11"/>
        <v>0</v>
      </c>
      <c r="AF12" s="318">
        <f t="shared" si="11"/>
        <v>0</v>
      </c>
      <c r="AG12" s="319">
        <f t="shared" si="12"/>
        <v>0</v>
      </c>
      <c r="AH12" s="319">
        <f t="shared" si="12"/>
        <v>0</v>
      </c>
      <c r="AI12" s="320">
        <f t="shared" si="13"/>
        <v>0</v>
      </c>
      <c r="AJ12" s="321">
        <f t="shared" si="13"/>
        <v>0</v>
      </c>
      <c r="AK12" s="337"/>
      <c r="AL12" s="338"/>
      <c r="AM12" s="338"/>
      <c r="AN12" s="338"/>
      <c r="AO12" s="338"/>
      <c r="AP12" s="338"/>
      <c r="AQ12" s="338"/>
      <c r="AR12" s="339"/>
    </row>
    <row r="13" spans="1:44" ht="13" customHeight="1" x14ac:dyDescent="0.2">
      <c r="A13" s="311"/>
      <c r="B13" s="312"/>
      <c r="C13" s="313"/>
      <c r="D13" s="314"/>
      <c r="E13" s="315"/>
      <c r="F13" s="316">
        <f t="shared" si="0"/>
        <v>0</v>
      </c>
      <c r="G13" s="317">
        <f t="shared" si="1"/>
        <v>0</v>
      </c>
      <c r="H13" s="318">
        <f t="shared" si="2"/>
        <v>0</v>
      </c>
      <c r="I13" s="319">
        <f t="shared" si="3"/>
        <v>0</v>
      </c>
      <c r="J13" s="319">
        <f t="shared" si="3"/>
        <v>0</v>
      </c>
      <c r="K13" s="320">
        <f t="shared" si="4"/>
        <v>0</v>
      </c>
      <c r="L13" s="321">
        <f t="shared" si="4"/>
        <v>0</v>
      </c>
      <c r="M13" s="322"/>
      <c r="N13" s="323"/>
      <c r="O13" s="324">
        <f t="shared" si="5"/>
        <v>0</v>
      </c>
      <c r="P13" s="325">
        <f t="shared" si="5"/>
        <v>0</v>
      </c>
      <c r="Q13" s="326">
        <f t="shared" si="6"/>
        <v>0</v>
      </c>
      <c r="R13" s="326">
        <f t="shared" si="6"/>
        <v>0</v>
      </c>
      <c r="S13" s="327">
        <f t="shared" si="7"/>
        <v>0</v>
      </c>
      <c r="T13" s="328">
        <f t="shared" si="7"/>
        <v>0</v>
      </c>
      <c r="U13" s="329"/>
      <c r="V13" s="330"/>
      <c r="W13" s="331">
        <f t="shared" si="8"/>
        <v>0</v>
      </c>
      <c r="X13" s="332">
        <f t="shared" si="8"/>
        <v>0</v>
      </c>
      <c r="Y13" s="333">
        <f t="shared" si="9"/>
        <v>0</v>
      </c>
      <c r="Z13" s="333">
        <f t="shared" si="9"/>
        <v>0</v>
      </c>
      <c r="AA13" s="334">
        <f t="shared" si="10"/>
        <v>0</v>
      </c>
      <c r="AB13" s="335">
        <f t="shared" si="10"/>
        <v>0</v>
      </c>
      <c r="AC13" s="312"/>
      <c r="AD13" s="313"/>
      <c r="AE13" s="336">
        <f t="shared" si="11"/>
        <v>0</v>
      </c>
      <c r="AF13" s="318">
        <f t="shared" si="11"/>
        <v>0</v>
      </c>
      <c r="AG13" s="319">
        <f t="shared" si="12"/>
        <v>0</v>
      </c>
      <c r="AH13" s="319">
        <f t="shared" si="12"/>
        <v>0</v>
      </c>
      <c r="AI13" s="320">
        <f t="shared" si="13"/>
        <v>0</v>
      </c>
      <c r="AJ13" s="321">
        <f t="shared" si="13"/>
        <v>0</v>
      </c>
      <c r="AK13" s="337"/>
      <c r="AL13" s="338"/>
      <c r="AM13" s="338"/>
      <c r="AN13" s="338"/>
      <c r="AO13" s="338"/>
      <c r="AP13" s="338"/>
      <c r="AQ13" s="338"/>
      <c r="AR13" s="339"/>
    </row>
    <row r="14" spans="1:44" ht="13" customHeight="1" x14ac:dyDescent="0.2">
      <c r="A14" s="311"/>
      <c r="B14" s="312"/>
      <c r="C14" s="313"/>
      <c r="D14" s="314"/>
      <c r="E14" s="315"/>
      <c r="F14" s="316">
        <f t="shared" si="0"/>
        <v>0</v>
      </c>
      <c r="G14" s="317">
        <f t="shared" si="1"/>
        <v>0</v>
      </c>
      <c r="H14" s="318">
        <f t="shared" si="2"/>
        <v>0</v>
      </c>
      <c r="I14" s="319">
        <f t="shared" si="3"/>
        <v>0</v>
      </c>
      <c r="J14" s="319">
        <f t="shared" si="3"/>
        <v>0</v>
      </c>
      <c r="K14" s="320">
        <f t="shared" si="4"/>
        <v>0</v>
      </c>
      <c r="L14" s="321">
        <f t="shared" si="4"/>
        <v>0</v>
      </c>
      <c r="M14" s="322"/>
      <c r="N14" s="323"/>
      <c r="O14" s="324">
        <f t="shared" si="5"/>
        <v>0</v>
      </c>
      <c r="P14" s="325">
        <f t="shared" si="5"/>
        <v>0</v>
      </c>
      <c r="Q14" s="326">
        <f t="shared" si="6"/>
        <v>0</v>
      </c>
      <c r="R14" s="326">
        <f t="shared" si="6"/>
        <v>0</v>
      </c>
      <c r="S14" s="327">
        <f t="shared" si="7"/>
        <v>0</v>
      </c>
      <c r="T14" s="328">
        <f t="shared" si="7"/>
        <v>0</v>
      </c>
      <c r="U14" s="329"/>
      <c r="V14" s="330"/>
      <c r="W14" s="331">
        <f t="shared" si="8"/>
        <v>0</v>
      </c>
      <c r="X14" s="332">
        <f t="shared" si="8"/>
        <v>0</v>
      </c>
      <c r="Y14" s="333">
        <f t="shared" si="9"/>
        <v>0</v>
      </c>
      <c r="Z14" s="333">
        <f t="shared" si="9"/>
        <v>0</v>
      </c>
      <c r="AA14" s="334">
        <f t="shared" si="10"/>
        <v>0</v>
      </c>
      <c r="AB14" s="335">
        <f t="shared" si="10"/>
        <v>0</v>
      </c>
      <c r="AC14" s="312"/>
      <c r="AD14" s="313"/>
      <c r="AE14" s="336">
        <f t="shared" si="11"/>
        <v>0</v>
      </c>
      <c r="AF14" s="318">
        <f t="shared" si="11"/>
        <v>0</v>
      </c>
      <c r="AG14" s="319">
        <f t="shared" si="12"/>
        <v>0</v>
      </c>
      <c r="AH14" s="319">
        <f t="shared" si="12"/>
        <v>0</v>
      </c>
      <c r="AI14" s="320">
        <f t="shared" si="13"/>
        <v>0</v>
      </c>
      <c r="AJ14" s="321">
        <f t="shared" si="13"/>
        <v>0</v>
      </c>
      <c r="AK14" s="337"/>
      <c r="AL14" s="338"/>
      <c r="AM14" s="338"/>
      <c r="AN14" s="338"/>
      <c r="AO14" s="338"/>
      <c r="AP14" s="338"/>
      <c r="AQ14" s="338"/>
      <c r="AR14" s="339"/>
    </row>
    <row r="15" spans="1:44" ht="13" customHeight="1" x14ac:dyDescent="0.2">
      <c r="A15" s="311"/>
      <c r="B15" s="312"/>
      <c r="C15" s="313"/>
      <c r="D15" s="314"/>
      <c r="E15" s="315"/>
      <c r="F15" s="316">
        <f t="shared" si="0"/>
        <v>0</v>
      </c>
      <c r="G15" s="317">
        <f t="shared" si="1"/>
        <v>0</v>
      </c>
      <c r="H15" s="318">
        <f t="shared" si="2"/>
        <v>0</v>
      </c>
      <c r="I15" s="319">
        <f t="shared" si="3"/>
        <v>0</v>
      </c>
      <c r="J15" s="319">
        <f t="shared" si="3"/>
        <v>0</v>
      </c>
      <c r="K15" s="320">
        <f t="shared" si="4"/>
        <v>0</v>
      </c>
      <c r="L15" s="321">
        <f t="shared" si="4"/>
        <v>0</v>
      </c>
      <c r="M15" s="322"/>
      <c r="N15" s="323"/>
      <c r="O15" s="324">
        <f t="shared" si="5"/>
        <v>0</v>
      </c>
      <c r="P15" s="325">
        <f t="shared" si="5"/>
        <v>0</v>
      </c>
      <c r="Q15" s="326">
        <f t="shared" si="6"/>
        <v>0</v>
      </c>
      <c r="R15" s="326">
        <f t="shared" si="6"/>
        <v>0</v>
      </c>
      <c r="S15" s="327">
        <f t="shared" si="7"/>
        <v>0</v>
      </c>
      <c r="T15" s="328">
        <f t="shared" si="7"/>
        <v>0</v>
      </c>
      <c r="U15" s="329"/>
      <c r="V15" s="330"/>
      <c r="W15" s="331">
        <f t="shared" si="8"/>
        <v>0</v>
      </c>
      <c r="X15" s="332">
        <f t="shared" si="8"/>
        <v>0</v>
      </c>
      <c r="Y15" s="333">
        <f t="shared" si="9"/>
        <v>0</v>
      </c>
      <c r="Z15" s="333">
        <f t="shared" si="9"/>
        <v>0</v>
      </c>
      <c r="AA15" s="334">
        <f t="shared" si="10"/>
        <v>0</v>
      </c>
      <c r="AB15" s="335">
        <f t="shared" si="10"/>
        <v>0</v>
      </c>
      <c r="AC15" s="312"/>
      <c r="AD15" s="313"/>
      <c r="AE15" s="336">
        <f t="shared" si="11"/>
        <v>0</v>
      </c>
      <c r="AF15" s="318">
        <f t="shared" si="11"/>
        <v>0</v>
      </c>
      <c r="AG15" s="319">
        <f t="shared" si="12"/>
        <v>0</v>
      </c>
      <c r="AH15" s="319">
        <f t="shared" si="12"/>
        <v>0</v>
      </c>
      <c r="AI15" s="320">
        <f t="shared" si="13"/>
        <v>0</v>
      </c>
      <c r="AJ15" s="321">
        <f t="shared" si="13"/>
        <v>0</v>
      </c>
      <c r="AK15" s="340"/>
      <c r="AL15" s="341"/>
      <c r="AM15" s="341"/>
      <c r="AN15" s="341"/>
      <c r="AO15" s="341"/>
      <c r="AP15" s="341"/>
      <c r="AQ15" s="341"/>
      <c r="AR15" s="342"/>
    </row>
    <row r="16" spans="1:44" ht="13" customHeight="1" x14ac:dyDescent="0.2">
      <c r="A16" s="311"/>
      <c r="B16" s="312"/>
      <c r="C16" s="313"/>
      <c r="D16" s="314"/>
      <c r="E16" s="315"/>
      <c r="F16" s="316">
        <f t="shared" si="0"/>
        <v>0</v>
      </c>
      <c r="G16" s="317">
        <f t="shared" si="1"/>
        <v>0</v>
      </c>
      <c r="H16" s="318">
        <f t="shared" si="2"/>
        <v>0</v>
      </c>
      <c r="I16" s="319">
        <f t="shared" si="3"/>
        <v>0</v>
      </c>
      <c r="J16" s="319">
        <f t="shared" si="3"/>
        <v>0</v>
      </c>
      <c r="K16" s="320">
        <f t="shared" si="4"/>
        <v>0</v>
      </c>
      <c r="L16" s="321">
        <f t="shared" si="4"/>
        <v>0</v>
      </c>
      <c r="M16" s="322"/>
      <c r="N16" s="323"/>
      <c r="O16" s="324">
        <f t="shared" si="5"/>
        <v>0</v>
      </c>
      <c r="P16" s="325">
        <f t="shared" si="5"/>
        <v>0</v>
      </c>
      <c r="Q16" s="326">
        <f t="shared" si="6"/>
        <v>0</v>
      </c>
      <c r="R16" s="326">
        <f t="shared" si="6"/>
        <v>0</v>
      </c>
      <c r="S16" s="327">
        <f t="shared" si="7"/>
        <v>0</v>
      </c>
      <c r="T16" s="328">
        <f t="shared" si="7"/>
        <v>0</v>
      </c>
      <c r="U16" s="329"/>
      <c r="V16" s="330"/>
      <c r="W16" s="331">
        <f t="shared" si="8"/>
        <v>0</v>
      </c>
      <c r="X16" s="332">
        <f t="shared" si="8"/>
        <v>0</v>
      </c>
      <c r="Y16" s="333">
        <f t="shared" si="9"/>
        <v>0</v>
      </c>
      <c r="Z16" s="333">
        <f t="shared" si="9"/>
        <v>0</v>
      </c>
      <c r="AA16" s="334">
        <f t="shared" si="10"/>
        <v>0</v>
      </c>
      <c r="AB16" s="335">
        <f t="shared" si="10"/>
        <v>0</v>
      </c>
      <c r="AC16" s="312"/>
      <c r="AD16" s="313"/>
      <c r="AE16" s="336">
        <f t="shared" si="11"/>
        <v>0</v>
      </c>
      <c r="AF16" s="318">
        <f t="shared" si="11"/>
        <v>0</v>
      </c>
      <c r="AG16" s="319">
        <f t="shared" si="12"/>
        <v>0</v>
      </c>
      <c r="AH16" s="319">
        <f t="shared" si="12"/>
        <v>0</v>
      </c>
      <c r="AI16" s="320">
        <f t="shared" si="13"/>
        <v>0</v>
      </c>
      <c r="AJ16" s="321">
        <f t="shared" si="13"/>
        <v>0</v>
      </c>
      <c r="AK16" s="337"/>
      <c r="AL16" s="338"/>
      <c r="AM16" s="338"/>
      <c r="AN16" s="338"/>
      <c r="AO16" s="338"/>
      <c r="AP16" s="338"/>
      <c r="AQ16" s="338"/>
      <c r="AR16" s="339"/>
    </row>
    <row r="17" spans="1:44" ht="13" customHeight="1" x14ac:dyDescent="0.2">
      <c r="A17" s="311"/>
      <c r="B17" s="312"/>
      <c r="C17" s="313"/>
      <c r="D17" s="314"/>
      <c r="E17" s="315"/>
      <c r="F17" s="316">
        <f t="shared" si="0"/>
        <v>0</v>
      </c>
      <c r="G17" s="317">
        <f t="shared" si="1"/>
        <v>0</v>
      </c>
      <c r="H17" s="318">
        <f t="shared" si="2"/>
        <v>0</v>
      </c>
      <c r="I17" s="319">
        <f t="shared" si="3"/>
        <v>0</v>
      </c>
      <c r="J17" s="319">
        <f t="shared" si="3"/>
        <v>0</v>
      </c>
      <c r="K17" s="320">
        <f t="shared" si="4"/>
        <v>0</v>
      </c>
      <c r="L17" s="321">
        <f t="shared" si="4"/>
        <v>0</v>
      </c>
      <c r="M17" s="322"/>
      <c r="N17" s="323"/>
      <c r="O17" s="324">
        <f t="shared" si="5"/>
        <v>0</v>
      </c>
      <c r="P17" s="325">
        <f t="shared" si="5"/>
        <v>0</v>
      </c>
      <c r="Q17" s="326">
        <f t="shared" si="6"/>
        <v>0</v>
      </c>
      <c r="R17" s="326">
        <f t="shared" si="6"/>
        <v>0</v>
      </c>
      <c r="S17" s="327">
        <f t="shared" si="7"/>
        <v>0</v>
      </c>
      <c r="T17" s="328">
        <f t="shared" si="7"/>
        <v>0</v>
      </c>
      <c r="U17" s="329"/>
      <c r="V17" s="330"/>
      <c r="W17" s="331">
        <f t="shared" si="8"/>
        <v>0</v>
      </c>
      <c r="X17" s="332">
        <f t="shared" si="8"/>
        <v>0</v>
      </c>
      <c r="Y17" s="333">
        <f t="shared" si="9"/>
        <v>0</v>
      </c>
      <c r="Z17" s="333">
        <f t="shared" si="9"/>
        <v>0</v>
      </c>
      <c r="AA17" s="334">
        <f t="shared" si="10"/>
        <v>0</v>
      </c>
      <c r="AB17" s="335">
        <f t="shared" si="10"/>
        <v>0</v>
      </c>
      <c r="AC17" s="312"/>
      <c r="AD17" s="313"/>
      <c r="AE17" s="336">
        <f t="shared" si="11"/>
        <v>0</v>
      </c>
      <c r="AF17" s="318">
        <f t="shared" si="11"/>
        <v>0</v>
      </c>
      <c r="AG17" s="319">
        <f t="shared" si="12"/>
        <v>0</v>
      </c>
      <c r="AH17" s="319">
        <f t="shared" si="12"/>
        <v>0</v>
      </c>
      <c r="AI17" s="320">
        <f t="shared" si="13"/>
        <v>0</v>
      </c>
      <c r="AJ17" s="321">
        <f t="shared" si="13"/>
        <v>0</v>
      </c>
      <c r="AK17" s="337"/>
      <c r="AL17" s="338"/>
      <c r="AM17" s="338"/>
      <c r="AN17" s="338"/>
      <c r="AO17" s="338"/>
      <c r="AP17" s="338"/>
      <c r="AQ17" s="338"/>
      <c r="AR17" s="339"/>
    </row>
    <row r="18" spans="1:44" ht="13" customHeight="1" x14ac:dyDescent="0.2">
      <c r="A18" s="311"/>
      <c r="B18" s="312"/>
      <c r="C18" s="313"/>
      <c r="D18" s="314"/>
      <c r="E18" s="315"/>
      <c r="F18" s="316">
        <f t="shared" si="0"/>
        <v>0</v>
      </c>
      <c r="G18" s="317">
        <f t="shared" si="1"/>
        <v>0</v>
      </c>
      <c r="H18" s="318">
        <f t="shared" si="2"/>
        <v>0</v>
      </c>
      <c r="I18" s="319">
        <f t="shared" si="3"/>
        <v>0</v>
      </c>
      <c r="J18" s="319">
        <f t="shared" si="3"/>
        <v>0</v>
      </c>
      <c r="K18" s="320">
        <f t="shared" si="4"/>
        <v>0</v>
      </c>
      <c r="L18" s="321">
        <f t="shared" si="4"/>
        <v>0</v>
      </c>
      <c r="M18" s="322"/>
      <c r="N18" s="323"/>
      <c r="O18" s="324">
        <f t="shared" si="5"/>
        <v>0</v>
      </c>
      <c r="P18" s="325">
        <f t="shared" si="5"/>
        <v>0</v>
      </c>
      <c r="Q18" s="326">
        <f t="shared" si="6"/>
        <v>0</v>
      </c>
      <c r="R18" s="326">
        <f t="shared" si="6"/>
        <v>0</v>
      </c>
      <c r="S18" s="327">
        <f t="shared" si="7"/>
        <v>0</v>
      </c>
      <c r="T18" s="328">
        <f t="shared" si="7"/>
        <v>0</v>
      </c>
      <c r="U18" s="329"/>
      <c r="V18" s="330"/>
      <c r="W18" s="331">
        <f t="shared" si="8"/>
        <v>0</v>
      </c>
      <c r="X18" s="332">
        <f t="shared" si="8"/>
        <v>0</v>
      </c>
      <c r="Y18" s="333">
        <f t="shared" si="9"/>
        <v>0</v>
      </c>
      <c r="Z18" s="333">
        <f t="shared" si="9"/>
        <v>0</v>
      </c>
      <c r="AA18" s="334">
        <f t="shared" si="10"/>
        <v>0</v>
      </c>
      <c r="AB18" s="335">
        <f t="shared" si="10"/>
        <v>0</v>
      </c>
      <c r="AC18" s="312"/>
      <c r="AD18" s="313"/>
      <c r="AE18" s="336">
        <f t="shared" si="11"/>
        <v>0</v>
      </c>
      <c r="AF18" s="318">
        <f t="shared" si="11"/>
        <v>0</v>
      </c>
      <c r="AG18" s="319">
        <f t="shared" si="12"/>
        <v>0</v>
      </c>
      <c r="AH18" s="319">
        <f t="shared" si="12"/>
        <v>0</v>
      </c>
      <c r="AI18" s="320">
        <f t="shared" si="13"/>
        <v>0</v>
      </c>
      <c r="AJ18" s="321">
        <f t="shared" si="13"/>
        <v>0</v>
      </c>
      <c r="AK18" s="340"/>
      <c r="AL18" s="341"/>
      <c r="AM18" s="341"/>
      <c r="AN18" s="341"/>
      <c r="AO18" s="341"/>
      <c r="AP18" s="341"/>
      <c r="AQ18" s="341"/>
      <c r="AR18" s="342"/>
    </row>
    <row r="19" spans="1:44" ht="13" customHeight="1" thickBot="1" x14ac:dyDescent="0.25">
      <c r="A19" s="343" t="s">
        <v>112</v>
      </c>
      <c r="B19" s="344"/>
      <c r="C19" s="345"/>
      <c r="D19" s="287">
        <f>SUM(D9:D18)</f>
        <v>0</v>
      </c>
      <c r="E19" s="346"/>
      <c r="F19" s="347"/>
      <c r="G19" s="348">
        <f t="shared" ref="G19:L19" si="14">SUM(G9:G18)</f>
        <v>0</v>
      </c>
      <c r="H19" s="349">
        <f t="shared" si="14"/>
        <v>0</v>
      </c>
      <c r="I19" s="350">
        <f t="shared" si="14"/>
        <v>0</v>
      </c>
      <c r="J19" s="350">
        <f t="shared" si="14"/>
        <v>0</v>
      </c>
      <c r="K19" s="351">
        <f t="shared" si="14"/>
        <v>0</v>
      </c>
      <c r="L19" s="352">
        <f t="shared" si="14"/>
        <v>0</v>
      </c>
      <c r="M19" s="344"/>
      <c r="N19" s="345"/>
      <c r="O19" s="353">
        <f t="shared" ref="O19:T19" si="15">SUM(O9:O18)</f>
        <v>0</v>
      </c>
      <c r="P19" s="354">
        <f t="shared" si="15"/>
        <v>0</v>
      </c>
      <c r="Q19" s="355">
        <f t="shared" si="15"/>
        <v>0</v>
      </c>
      <c r="R19" s="356">
        <f t="shared" si="15"/>
        <v>0</v>
      </c>
      <c r="S19" s="357">
        <f t="shared" si="15"/>
        <v>0</v>
      </c>
      <c r="T19" s="358">
        <f t="shared" si="15"/>
        <v>0</v>
      </c>
      <c r="U19" s="344"/>
      <c r="V19" s="359"/>
      <c r="W19" s="360">
        <f t="shared" ref="W19:AB19" si="16">SUM(W9:W18)</f>
        <v>0</v>
      </c>
      <c r="X19" s="361">
        <f t="shared" si="16"/>
        <v>0</v>
      </c>
      <c r="Y19" s="362">
        <f t="shared" si="16"/>
        <v>0</v>
      </c>
      <c r="Z19" s="363">
        <f t="shared" si="16"/>
        <v>0</v>
      </c>
      <c r="AA19" s="364">
        <f t="shared" si="16"/>
        <v>0</v>
      </c>
      <c r="AB19" s="365">
        <f t="shared" si="16"/>
        <v>0</v>
      </c>
      <c r="AC19" s="346"/>
      <c r="AD19" s="366"/>
      <c r="AE19" s="367">
        <f t="shared" ref="AE19:AJ19" si="17">SUM(AE9:AE18)</f>
        <v>0</v>
      </c>
      <c r="AF19" s="349">
        <f t="shared" si="17"/>
        <v>0</v>
      </c>
      <c r="AG19" s="368">
        <f t="shared" si="17"/>
        <v>0</v>
      </c>
      <c r="AH19" s="350">
        <f t="shared" si="17"/>
        <v>0</v>
      </c>
      <c r="AI19" s="351">
        <f t="shared" si="17"/>
        <v>0</v>
      </c>
      <c r="AJ19" s="352">
        <f t="shared" si="17"/>
        <v>0</v>
      </c>
      <c r="AK19" s="369"/>
      <c r="AL19" s="370"/>
      <c r="AM19" s="370"/>
      <c r="AN19" s="370"/>
      <c r="AO19" s="370"/>
      <c r="AP19" s="370"/>
      <c r="AQ19" s="370"/>
      <c r="AR19" s="371"/>
    </row>
    <row r="20" spans="1:44" ht="13" customHeight="1" thickTop="1" x14ac:dyDescent="0.2">
      <c r="A20" s="372" t="s">
        <v>308</v>
      </c>
      <c r="B20" s="373"/>
      <c r="C20" s="374"/>
      <c r="D20" s="374"/>
      <c r="E20" s="302"/>
      <c r="F20" s="304"/>
      <c r="G20" s="375"/>
      <c r="H20" s="376"/>
      <c r="I20" s="377"/>
      <c r="J20" s="377"/>
      <c r="K20" s="377"/>
      <c r="L20" s="378"/>
      <c r="M20" s="302"/>
      <c r="N20" s="303"/>
      <c r="O20" s="303"/>
      <c r="P20" s="303"/>
      <c r="Q20" s="307"/>
      <c r="R20" s="305"/>
      <c r="S20" s="305"/>
      <c r="T20" s="306"/>
      <c r="U20" s="302"/>
      <c r="V20" s="303"/>
      <c r="W20" s="303"/>
      <c r="X20" s="303"/>
      <c r="Y20" s="307"/>
      <c r="Z20" s="305"/>
      <c r="AA20" s="305"/>
      <c r="AB20" s="306"/>
      <c r="AC20" s="302"/>
      <c r="AD20" s="303"/>
      <c r="AE20" s="303"/>
      <c r="AF20" s="303"/>
      <c r="AG20" s="307"/>
      <c r="AH20" s="305"/>
      <c r="AI20" s="305"/>
      <c r="AJ20" s="306"/>
      <c r="AK20" s="308"/>
      <c r="AL20" s="309"/>
      <c r="AM20" s="309"/>
      <c r="AN20" s="309"/>
      <c r="AO20" s="309"/>
      <c r="AP20" s="309"/>
      <c r="AQ20" s="309"/>
      <c r="AR20" s="310"/>
    </row>
    <row r="21" spans="1:44" ht="13" customHeight="1" x14ac:dyDescent="0.2">
      <c r="A21" s="311"/>
      <c r="B21" s="315"/>
      <c r="C21" s="379"/>
      <c r="D21" s="277"/>
      <c r="E21" s="380"/>
      <c r="F21" s="381"/>
      <c r="G21" s="317">
        <f t="shared" ref="G21:G30" si="18">+B21*D21</f>
        <v>0</v>
      </c>
      <c r="H21" s="318">
        <f t="shared" ref="H21:H30" si="19">+C21*D21</f>
        <v>0</v>
      </c>
      <c r="I21" s="319">
        <f t="shared" ref="I21:J30" si="20">+G21</f>
        <v>0</v>
      </c>
      <c r="J21" s="319">
        <f t="shared" si="20"/>
        <v>0</v>
      </c>
      <c r="K21" s="382"/>
      <c r="L21" s="383"/>
      <c r="M21" s="329"/>
      <c r="N21" s="384"/>
      <c r="O21" s="331">
        <f t="shared" ref="O21:O30" si="21">+D21*M21</f>
        <v>0</v>
      </c>
      <c r="P21" s="332">
        <f t="shared" ref="P21:P30" si="22">+D21*N21</f>
        <v>0</v>
      </c>
      <c r="Q21" s="333">
        <f t="shared" ref="Q21:R30" si="23">+O21</f>
        <v>0</v>
      </c>
      <c r="R21" s="333">
        <f t="shared" si="23"/>
        <v>0</v>
      </c>
      <c r="S21" s="385"/>
      <c r="T21" s="386"/>
      <c r="U21" s="329"/>
      <c r="V21" s="384"/>
      <c r="W21" s="331">
        <f t="shared" ref="W21:X30" si="24">+U21*$D21</f>
        <v>0</v>
      </c>
      <c r="X21" s="332">
        <f t="shared" si="24"/>
        <v>0</v>
      </c>
      <c r="Y21" s="333">
        <f t="shared" ref="Y21:Z30" si="25">+W21</f>
        <v>0</v>
      </c>
      <c r="Z21" s="333">
        <f t="shared" si="25"/>
        <v>0</v>
      </c>
      <c r="AA21" s="385"/>
      <c r="AB21" s="386"/>
      <c r="AC21" s="387"/>
      <c r="AD21" s="388"/>
      <c r="AE21" s="385"/>
      <c r="AF21" s="386"/>
      <c r="AG21" s="388"/>
      <c r="AH21" s="388"/>
      <c r="AI21" s="385"/>
      <c r="AJ21" s="386"/>
      <c r="AK21" s="389"/>
      <c r="AL21" s="390"/>
      <c r="AM21" s="390"/>
      <c r="AN21" s="390"/>
      <c r="AO21" s="390"/>
      <c r="AP21" s="390"/>
      <c r="AQ21" s="390"/>
      <c r="AR21" s="391"/>
    </row>
    <row r="22" spans="1:44" ht="13" customHeight="1" x14ac:dyDescent="0.2">
      <c r="A22" s="311"/>
      <c r="B22" s="315"/>
      <c r="C22" s="379"/>
      <c r="D22" s="314"/>
      <c r="E22" s="380"/>
      <c r="F22" s="381"/>
      <c r="G22" s="317">
        <f t="shared" si="18"/>
        <v>0</v>
      </c>
      <c r="H22" s="318">
        <f t="shared" si="19"/>
        <v>0</v>
      </c>
      <c r="I22" s="319">
        <f t="shared" si="20"/>
        <v>0</v>
      </c>
      <c r="J22" s="319">
        <f t="shared" si="20"/>
        <v>0</v>
      </c>
      <c r="K22" s="382"/>
      <c r="L22" s="383"/>
      <c r="M22" s="329"/>
      <c r="N22" s="384"/>
      <c r="O22" s="331">
        <f t="shared" si="21"/>
        <v>0</v>
      </c>
      <c r="P22" s="332">
        <f t="shared" si="22"/>
        <v>0</v>
      </c>
      <c r="Q22" s="333">
        <f t="shared" si="23"/>
        <v>0</v>
      </c>
      <c r="R22" s="333">
        <f t="shared" si="23"/>
        <v>0</v>
      </c>
      <c r="S22" s="385"/>
      <c r="T22" s="386"/>
      <c r="U22" s="329"/>
      <c r="V22" s="384"/>
      <c r="W22" s="331">
        <f t="shared" si="24"/>
        <v>0</v>
      </c>
      <c r="X22" s="332">
        <f t="shared" si="24"/>
        <v>0</v>
      </c>
      <c r="Y22" s="333">
        <f t="shared" si="25"/>
        <v>0</v>
      </c>
      <c r="Z22" s="333">
        <f t="shared" si="25"/>
        <v>0</v>
      </c>
      <c r="AA22" s="385"/>
      <c r="AB22" s="386"/>
      <c r="AC22" s="387"/>
      <c r="AD22" s="388"/>
      <c r="AE22" s="385"/>
      <c r="AF22" s="386"/>
      <c r="AG22" s="388"/>
      <c r="AH22" s="388"/>
      <c r="AI22" s="385"/>
      <c r="AJ22" s="386"/>
      <c r="AK22" s="389"/>
      <c r="AL22" s="390"/>
      <c r="AM22" s="390"/>
      <c r="AN22" s="390"/>
      <c r="AO22" s="390"/>
      <c r="AP22" s="390"/>
      <c r="AQ22" s="390"/>
      <c r="AR22" s="391"/>
    </row>
    <row r="23" spans="1:44" ht="13" customHeight="1" x14ac:dyDescent="0.2">
      <c r="A23" s="311"/>
      <c r="B23" s="315"/>
      <c r="C23" s="379"/>
      <c r="D23" s="314"/>
      <c r="E23" s="380"/>
      <c r="F23" s="381"/>
      <c r="G23" s="317">
        <f t="shared" si="18"/>
        <v>0</v>
      </c>
      <c r="H23" s="318">
        <f t="shared" si="19"/>
        <v>0</v>
      </c>
      <c r="I23" s="319">
        <f t="shared" si="20"/>
        <v>0</v>
      </c>
      <c r="J23" s="319">
        <f t="shared" si="20"/>
        <v>0</v>
      </c>
      <c r="K23" s="382"/>
      <c r="L23" s="383"/>
      <c r="M23" s="329"/>
      <c r="N23" s="384"/>
      <c r="O23" s="331">
        <f t="shared" si="21"/>
        <v>0</v>
      </c>
      <c r="P23" s="332">
        <f t="shared" si="22"/>
        <v>0</v>
      </c>
      <c r="Q23" s="333">
        <f t="shared" si="23"/>
        <v>0</v>
      </c>
      <c r="R23" s="333">
        <f t="shared" si="23"/>
        <v>0</v>
      </c>
      <c r="S23" s="385"/>
      <c r="T23" s="386"/>
      <c r="U23" s="329"/>
      <c r="V23" s="384"/>
      <c r="W23" s="331">
        <f t="shared" si="24"/>
        <v>0</v>
      </c>
      <c r="X23" s="332">
        <f t="shared" si="24"/>
        <v>0</v>
      </c>
      <c r="Y23" s="333">
        <f t="shared" si="25"/>
        <v>0</v>
      </c>
      <c r="Z23" s="333">
        <f t="shared" si="25"/>
        <v>0</v>
      </c>
      <c r="AA23" s="385"/>
      <c r="AB23" s="386"/>
      <c r="AC23" s="387"/>
      <c r="AD23" s="388"/>
      <c r="AE23" s="385"/>
      <c r="AF23" s="386"/>
      <c r="AG23" s="388"/>
      <c r="AH23" s="388"/>
      <c r="AI23" s="385"/>
      <c r="AJ23" s="386"/>
      <c r="AK23" s="389"/>
      <c r="AL23" s="390"/>
      <c r="AM23" s="390"/>
      <c r="AN23" s="390"/>
      <c r="AO23" s="390"/>
      <c r="AP23" s="390"/>
      <c r="AQ23" s="390"/>
      <c r="AR23" s="391"/>
    </row>
    <row r="24" spans="1:44" ht="13" customHeight="1" x14ac:dyDescent="0.2">
      <c r="A24" s="311"/>
      <c r="B24" s="315"/>
      <c r="C24" s="379"/>
      <c r="D24" s="314"/>
      <c r="E24" s="380"/>
      <c r="F24" s="381"/>
      <c r="G24" s="317">
        <f t="shared" si="18"/>
        <v>0</v>
      </c>
      <c r="H24" s="318">
        <f t="shared" si="19"/>
        <v>0</v>
      </c>
      <c r="I24" s="319">
        <f t="shared" si="20"/>
        <v>0</v>
      </c>
      <c r="J24" s="319">
        <f t="shared" si="20"/>
        <v>0</v>
      </c>
      <c r="K24" s="382"/>
      <c r="L24" s="383"/>
      <c r="M24" s="329"/>
      <c r="N24" s="384"/>
      <c r="O24" s="331">
        <f t="shared" si="21"/>
        <v>0</v>
      </c>
      <c r="P24" s="332">
        <f t="shared" si="22"/>
        <v>0</v>
      </c>
      <c r="Q24" s="333">
        <f t="shared" si="23"/>
        <v>0</v>
      </c>
      <c r="R24" s="333">
        <f t="shared" si="23"/>
        <v>0</v>
      </c>
      <c r="S24" s="385"/>
      <c r="T24" s="386"/>
      <c r="U24" s="329"/>
      <c r="V24" s="384"/>
      <c r="W24" s="331">
        <f t="shared" si="24"/>
        <v>0</v>
      </c>
      <c r="X24" s="332">
        <f t="shared" si="24"/>
        <v>0</v>
      </c>
      <c r="Y24" s="333">
        <f t="shared" si="25"/>
        <v>0</v>
      </c>
      <c r="Z24" s="333">
        <f t="shared" si="25"/>
        <v>0</v>
      </c>
      <c r="AA24" s="385"/>
      <c r="AB24" s="386"/>
      <c r="AC24" s="387"/>
      <c r="AD24" s="388"/>
      <c r="AE24" s="385"/>
      <c r="AF24" s="386"/>
      <c r="AG24" s="388"/>
      <c r="AH24" s="388"/>
      <c r="AI24" s="385"/>
      <c r="AJ24" s="386"/>
      <c r="AK24" s="389"/>
      <c r="AL24" s="390"/>
      <c r="AM24" s="390"/>
      <c r="AN24" s="390"/>
      <c r="AO24" s="390"/>
      <c r="AP24" s="390"/>
      <c r="AQ24" s="390"/>
      <c r="AR24" s="391"/>
    </row>
    <row r="25" spans="1:44" ht="13" customHeight="1" x14ac:dyDescent="0.2">
      <c r="A25" s="311"/>
      <c r="B25" s="315"/>
      <c r="C25" s="379"/>
      <c r="D25" s="314"/>
      <c r="E25" s="380"/>
      <c r="F25" s="381"/>
      <c r="G25" s="317">
        <f t="shared" si="18"/>
        <v>0</v>
      </c>
      <c r="H25" s="318">
        <f t="shared" si="19"/>
        <v>0</v>
      </c>
      <c r="I25" s="319">
        <f t="shared" si="20"/>
        <v>0</v>
      </c>
      <c r="J25" s="319">
        <f t="shared" si="20"/>
        <v>0</v>
      </c>
      <c r="K25" s="382"/>
      <c r="L25" s="383"/>
      <c r="M25" s="329"/>
      <c r="N25" s="384"/>
      <c r="O25" s="331">
        <f t="shared" si="21"/>
        <v>0</v>
      </c>
      <c r="P25" s="332">
        <f t="shared" si="22"/>
        <v>0</v>
      </c>
      <c r="Q25" s="333">
        <f t="shared" si="23"/>
        <v>0</v>
      </c>
      <c r="R25" s="333">
        <f t="shared" si="23"/>
        <v>0</v>
      </c>
      <c r="S25" s="385"/>
      <c r="T25" s="386"/>
      <c r="U25" s="329"/>
      <c r="V25" s="384"/>
      <c r="W25" s="331">
        <f t="shared" si="24"/>
        <v>0</v>
      </c>
      <c r="X25" s="332">
        <f t="shared" si="24"/>
        <v>0</v>
      </c>
      <c r="Y25" s="333">
        <f t="shared" si="25"/>
        <v>0</v>
      </c>
      <c r="Z25" s="333">
        <f t="shared" si="25"/>
        <v>0</v>
      </c>
      <c r="AA25" s="385"/>
      <c r="AB25" s="386"/>
      <c r="AC25" s="387"/>
      <c r="AD25" s="388"/>
      <c r="AE25" s="385"/>
      <c r="AF25" s="386"/>
      <c r="AG25" s="388"/>
      <c r="AH25" s="388"/>
      <c r="AI25" s="385"/>
      <c r="AJ25" s="386"/>
      <c r="AK25" s="389"/>
      <c r="AL25" s="390"/>
      <c r="AM25" s="390"/>
      <c r="AN25" s="390"/>
      <c r="AO25" s="390"/>
      <c r="AP25" s="390"/>
      <c r="AQ25" s="390"/>
      <c r="AR25" s="391"/>
    </row>
    <row r="26" spans="1:44" ht="13" customHeight="1" x14ac:dyDescent="0.2">
      <c r="A26" s="311"/>
      <c r="B26" s="315"/>
      <c r="C26" s="379"/>
      <c r="D26" s="314"/>
      <c r="E26" s="380"/>
      <c r="F26" s="381"/>
      <c r="G26" s="317">
        <f t="shared" si="18"/>
        <v>0</v>
      </c>
      <c r="H26" s="318">
        <f t="shared" si="19"/>
        <v>0</v>
      </c>
      <c r="I26" s="319">
        <f t="shared" si="20"/>
        <v>0</v>
      </c>
      <c r="J26" s="319">
        <f t="shared" si="20"/>
        <v>0</v>
      </c>
      <c r="K26" s="382"/>
      <c r="L26" s="383"/>
      <c r="M26" s="329"/>
      <c r="N26" s="384"/>
      <c r="O26" s="331">
        <f t="shared" si="21"/>
        <v>0</v>
      </c>
      <c r="P26" s="332">
        <f t="shared" si="22"/>
        <v>0</v>
      </c>
      <c r="Q26" s="333">
        <f t="shared" si="23"/>
        <v>0</v>
      </c>
      <c r="R26" s="333">
        <f t="shared" si="23"/>
        <v>0</v>
      </c>
      <c r="S26" s="385"/>
      <c r="T26" s="386"/>
      <c r="U26" s="329"/>
      <c r="V26" s="384"/>
      <c r="W26" s="331">
        <f t="shared" si="24"/>
        <v>0</v>
      </c>
      <c r="X26" s="332">
        <f t="shared" si="24"/>
        <v>0</v>
      </c>
      <c r="Y26" s="333">
        <f t="shared" si="25"/>
        <v>0</v>
      </c>
      <c r="Z26" s="333">
        <f t="shared" si="25"/>
        <v>0</v>
      </c>
      <c r="AA26" s="385"/>
      <c r="AB26" s="386"/>
      <c r="AC26" s="387"/>
      <c r="AD26" s="388"/>
      <c r="AE26" s="385"/>
      <c r="AF26" s="386"/>
      <c r="AG26" s="388"/>
      <c r="AH26" s="388"/>
      <c r="AI26" s="385"/>
      <c r="AJ26" s="386"/>
      <c r="AK26" s="389"/>
      <c r="AL26" s="390"/>
      <c r="AM26" s="390"/>
      <c r="AN26" s="390"/>
      <c r="AO26" s="390"/>
      <c r="AP26" s="390"/>
      <c r="AQ26" s="390"/>
      <c r="AR26" s="391"/>
    </row>
    <row r="27" spans="1:44" ht="13" customHeight="1" x14ac:dyDescent="0.2">
      <c r="A27" s="311"/>
      <c r="B27" s="315"/>
      <c r="C27" s="379"/>
      <c r="D27" s="314"/>
      <c r="E27" s="380"/>
      <c r="F27" s="381"/>
      <c r="G27" s="317">
        <f t="shared" si="18"/>
        <v>0</v>
      </c>
      <c r="H27" s="318">
        <f t="shared" si="19"/>
        <v>0</v>
      </c>
      <c r="I27" s="319">
        <f t="shared" si="20"/>
        <v>0</v>
      </c>
      <c r="J27" s="319">
        <f t="shared" si="20"/>
        <v>0</v>
      </c>
      <c r="K27" s="382"/>
      <c r="L27" s="383"/>
      <c r="M27" s="329"/>
      <c r="N27" s="384"/>
      <c r="O27" s="331">
        <f t="shared" si="21"/>
        <v>0</v>
      </c>
      <c r="P27" s="332">
        <f t="shared" si="22"/>
        <v>0</v>
      </c>
      <c r="Q27" s="333">
        <f t="shared" si="23"/>
        <v>0</v>
      </c>
      <c r="R27" s="333">
        <f t="shared" si="23"/>
        <v>0</v>
      </c>
      <c r="S27" s="385"/>
      <c r="T27" s="386"/>
      <c r="U27" s="329"/>
      <c r="V27" s="384"/>
      <c r="W27" s="331">
        <f t="shared" si="24"/>
        <v>0</v>
      </c>
      <c r="X27" s="332">
        <f t="shared" si="24"/>
        <v>0</v>
      </c>
      <c r="Y27" s="333">
        <f t="shared" si="25"/>
        <v>0</v>
      </c>
      <c r="Z27" s="333">
        <f t="shared" si="25"/>
        <v>0</v>
      </c>
      <c r="AA27" s="385"/>
      <c r="AB27" s="386"/>
      <c r="AC27" s="387"/>
      <c r="AD27" s="388"/>
      <c r="AE27" s="385"/>
      <c r="AF27" s="386"/>
      <c r="AG27" s="388"/>
      <c r="AH27" s="388"/>
      <c r="AI27" s="385"/>
      <c r="AJ27" s="386"/>
      <c r="AK27" s="389"/>
      <c r="AL27" s="390"/>
      <c r="AM27" s="390"/>
      <c r="AN27" s="390"/>
      <c r="AO27" s="390"/>
      <c r="AP27" s="390"/>
      <c r="AQ27" s="390"/>
      <c r="AR27" s="391"/>
    </row>
    <row r="28" spans="1:44" ht="13" customHeight="1" x14ac:dyDescent="0.2">
      <c r="A28" s="311"/>
      <c r="B28" s="315"/>
      <c r="C28" s="379"/>
      <c r="D28" s="314"/>
      <c r="E28" s="380"/>
      <c r="F28" s="381"/>
      <c r="G28" s="317">
        <f t="shared" si="18"/>
        <v>0</v>
      </c>
      <c r="H28" s="318">
        <f t="shared" si="19"/>
        <v>0</v>
      </c>
      <c r="I28" s="319">
        <f t="shared" si="20"/>
        <v>0</v>
      </c>
      <c r="J28" s="319">
        <f t="shared" si="20"/>
        <v>0</v>
      </c>
      <c r="K28" s="382"/>
      <c r="L28" s="383"/>
      <c r="M28" s="329"/>
      <c r="N28" s="384"/>
      <c r="O28" s="331">
        <f t="shared" si="21"/>
        <v>0</v>
      </c>
      <c r="P28" s="332">
        <f t="shared" si="22"/>
        <v>0</v>
      </c>
      <c r="Q28" s="333">
        <f t="shared" si="23"/>
        <v>0</v>
      </c>
      <c r="R28" s="333">
        <f t="shared" si="23"/>
        <v>0</v>
      </c>
      <c r="S28" s="385"/>
      <c r="T28" s="386"/>
      <c r="U28" s="329"/>
      <c r="V28" s="384"/>
      <c r="W28" s="331">
        <f t="shared" si="24"/>
        <v>0</v>
      </c>
      <c r="X28" s="332">
        <f t="shared" si="24"/>
        <v>0</v>
      </c>
      <c r="Y28" s="333">
        <f t="shared" si="25"/>
        <v>0</v>
      </c>
      <c r="Z28" s="333">
        <f t="shared" si="25"/>
        <v>0</v>
      </c>
      <c r="AA28" s="385"/>
      <c r="AB28" s="386"/>
      <c r="AC28" s="387"/>
      <c r="AD28" s="388"/>
      <c r="AE28" s="385"/>
      <c r="AF28" s="386"/>
      <c r="AG28" s="388"/>
      <c r="AH28" s="388"/>
      <c r="AI28" s="385"/>
      <c r="AJ28" s="386"/>
      <c r="AK28" s="389"/>
      <c r="AL28" s="390"/>
      <c r="AM28" s="390"/>
      <c r="AN28" s="390"/>
      <c r="AO28" s="390"/>
      <c r="AP28" s="390"/>
      <c r="AQ28" s="390"/>
      <c r="AR28" s="391"/>
    </row>
    <row r="29" spans="1:44" ht="13" customHeight="1" x14ac:dyDescent="0.2">
      <c r="A29" s="311"/>
      <c r="B29" s="315"/>
      <c r="C29" s="379"/>
      <c r="D29" s="314"/>
      <c r="E29" s="380"/>
      <c r="F29" s="381"/>
      <c r="G29" s="317">
        <f t="shared" si="18"/>
        <v>0</v>
      </c>
      <c r="H29" s="318">
        <f t="shared" si="19"/>
        <v>0</v>
      </c>
      <c r="I29" s="319">
        <f t="shared" si="20"/>
        <v>0</v>
      </c>
      <c r="J29" s="319">
        <f t="shared" si="20"/>
        <v>0</v>
      </c>
      <c r="K29" s="382"/>
      <c r="L29" s="383"/>
      <c r="M29" s="329"/>
      <c r="N29" s="384"/>
      <c r="O29" s="331">
        <f t="shared" si="21"/>
        <v>0</v>
      </c>
      <c r="P29" s="332">
        <f t="shared" si="22"/>
        <v>0</v>
      </c>
      <c r="Q29" s="333">
        <f t="shared" si="23"/>
        <v>0</v>
      </c>
      <c r="R29" s="333">
        <f t="shared" si="23"/>
        <v>0</v>
      </c>
      <c r="S29" s="385"/>
      <c r="T29" s="386"/>
      <c r="U29" s="329"/>
      <c r="V29" s="384"/>
      <c r="W29" s="331">
        <f t="shared" si="24"/>
        <v>0</v>
      </c>
      <c r="X29" s="332">
        <f t="shared" si="24"/>
        <v>0</v>
      </c>
      <c r="Y29" s="333">
        <f t="shared" si="25"/>
        <v>0</v>
      </c>
      <c r="Z29" s="333">
        <f t="shared" si="25"/>
        <v>0</v>
      </c>
      <c r="AA29" s="385"/>
      <c r="AB29" s="386"/>
      <c r="AC29" s="387"/>
      <c r="AD29" s="388"/>
      <c r="AE29" s="385"/>
      <c r="AF29" s="386"/>
      <c r="AG29" s="388"/>
      <c r="AH29" s="388"/>
      <c r="AI29" s="385"/>
      <c r="AJ29" s="386"/>
      <c r="AK29" s="389"/>
      <c r="AL29" s="390"/>
      <c r="AM29" s="390"/>
      <c r="AN29" s="390"/>
      <c r="AO29" s="390"/>
      <c r="AP29" s="390"/>
      <c r="AQ29" s="390"/>
      <c r="AR29" s="391"/>
    </row>
    <row r="30" spans="1:44" ht="13" customHeight="1" x14ac:dyDescent="0.2">
      <c r="A30" s="311"/>
      <c r="B30" s="315"/>
      <c r="C30" s="379"/>
      <c r="D30" s="314"/>
      <c r="E30" s="380"/>
      <c r="F30" s="381"/>
      <c r="G30" s="317">
        <f t="shared" si="18"/>
        <v>0</v>
      </c>
      <c r="H30" s="318">
        <f t="shared" si="19"/>
        <v>0</v>
      </c>
      <c r="I30" s="319">
        <f t="shared" si="20"/>
        <v>0</v>
      </c>
      <c r="J30" s="319">
        <f t="shared" si="20"/>
        <v>0</v>
      </c>
      <c r="K30" s="382"/>
      <c r="L30" s="383"/>
      <c r="M30" s="329"/>
      <c r="N30" s="384"/>
      <c r="O30" s="331">
        <f t="shared" si="21"/>
        <v>0</v>
      </c>
      <c r="P30" s="332">
        <f t="shared" si="22"/>
        <v>0</v>
      </c>
      <c r="Q30" s="333">
        <f t="shared" si="23"/>
        <v>0</v>
      </c>
      <c r="R30" s="333">
        <f t="shared" si="23"/>
        <v>0</v>
      </c>
      <c r="S30" s="385"/>
      <c r="T30" s="386"/>
      <c r="U30" s="329"/>
      <c r="V30" s="384"/>
      <c r="W30" s="331">
        <f t="shared" si="24"/>
        <v>0</v>
      </c>
      <c r="X30" s="332">
        <f t="shared" si="24"/>
        <v>0</v>
      </c>
      <c r="Y30" s="333">
        <f t="shared" si="25"/>
        <v>0</v>
      </c>
      <c r="Z30" s="333">
        <f t="shared" si="25"/>
        <v>0</v>
      </c>
      <c r="AA30" s="385"/>
      <c r="AB30" s="386"/>
      <c r="AC30" s="387"/>
      <c r="AD30" s="388"/>
      <c r="AE30" s="385"/>
      <c r="AF30" s="386"/>
      <c r="AG30" s="388"/>
      <c r="AH30" s="388"/>
      <c r="AI30" s="385"/>
      <c r="AJ30" s="386"/>
      <c r="AK30" s="392"/>
      <c r="AL30" s="393"/>
      <c r="AM30" s="393"/>
      <c r="AN30" s="393"/>
      <c r="AO30" s="393"/>
      <c r="AP30" s="393"/>
      <c r="AQ30" s="393"/>
      <c r="AR30" s="394"/>
    </row>
    <row r="31" spans="1:44" ht="13" customHeight="1" thickBot="1" x14ac:dyDescent="0.25">
      <c r="A31" s="395" t="s">
        <v>113</v>
      </c>
      <c r="B31" s="344"/>
      <c r="C31" s="345"/>
      <c r="D31" s="396">
        <f>SUM(D21:D30)</f>
        <v>0</v>
      </c>
      <c r="E31" s="344"/>
      <c r="F31" s="397"/>
      <c r="G31" s="348">
        <f>SUM(G21:G30)</f>
        <v>0</v>
      </c>
      <c r="H31" s="349">
        <f>SUM(H21:H30)</f>
        <v>0</v>
      </c>
      <c r="I31" s="350">
        <f>SUM(I21:I30)</f>
        <v>0</v>
      </c>
      <c r="J31" s="350">
        <f>SUM(J21:J30)</f>
        <v>0</v>
      </c>
      <c r="K31" s="398"/>
      <c r="L31" s="347"/>
      <c r="M31" s="399"/>
      <c r="N31" s="400"/>
      <c r="O31" s="360">
        <f>SUM(O21:O30)</f>
        <v>0</v>
      </c>
      <c r="P31" s="361">
        <f>SUM(P21:P30)</f>
        <v>0</v>
      </c>
      <c r="Q31" s="401">
        <f>SUM(Q21:Q30)</f>
        <v>0</v>
      </c>
      <c r="R31" s="402">
        <f>SUM(R21:R30)</f>
        <v>0</v>
      </c>
      <c r="S31" s="403"/>
      <c r="T31" s="404"/>
      <c r="U31" s="399"/>
      <c r="V31" s="400"/>
      <c r="W31" s="360">
        <f>SUM(W21:W30)</f>
        <v>0</v>
      </c>
      <c r="X31" s="361">
        <f>SUM(X21:X30)</f>
        <v>0</v>
      </c>
      <c r="Y31" s="401">
        <f>SUM(Y21:Y30)</f>
        <v>0</v>
      </c>
      <c r="Z31" s="402">
        <f>SUM(Z21:Z30)</f>
        <v>0</v>
      </c>
      <c r="AA31" s="403"/>
      <c r="AB31" s="404"/>
      <c r="AC31" s="399"/>
      <c r="AD31" s="400"/>
      <c r="AE31" s="403"/>
      <c r="AF31" s="404"/>
      <c r="AG31" s="399"/>
      <c r="AH31" s="400"/>
      <c r="AI31" s="403"/>
      <c r="AJ31" s="404"/>
      <c r="AK31" s="405"/>
      <c r="AL31" s="406"/>
      <c r="AM31" s="406"/>
      <c r="AN31" s="406"/>
      <c r="AO31" s="406"/>
      <c r="AP31" s="406"/>
      <c r="AQ31" s="406"/>
      <c r="AR31" s="407"/>
    </row>
    <row r="32" spans="1:44" ht="11.5" thickTop="1" x14ac:dyDescent="0.2">
      <c r="A32" s="408" t="s">
        <v>309</v>
      </c>
      <c r="B32" s="409"/>
      <c r="C32" s="410"/>
      <c r="D32" s="410"/>
      <c r="E32" s="375"/>
      <c r="F32" s="376"/>
      <c r="G32" s="375"/>
      <c r="H32" s="376"/>
      <c r="I32" s="377"/>
      <c r="J32" s="377"/>
      <c r="K32" s="377"/>
      <c r="L32" s="378"/>
      <c r="M32" s="302"/>
      <c r="N32" s="303"/>
      <c r="O32" s="303"/>
      <c r="P32" s="303"/>
      <c r="Q32" s="307"/>
      <c r="R32" s="305"/>
      <c r="S32" s="305"/>
      <c r="T32" s="306"/>
      <c r="U32" s="302"/>
      <c r="V32" s="303"/>
      <c r="W32" s="303"/>
      <c r="X32" s="303"/>
      <c r="Y32" s="307"/>
      <c r="Z32" s="305"/>
      <c r="AA32" s="305"/>
      <c r="AB32" s="306"/>
      <c r="AC32" s="302"/>
      <c r="AD32" s="303"/>
      <c r="AE32" s="303"/>
      <c r="AF32" s="303"/>
      <c r="AG32" s="307"/>
      <c r="AH32" s="305"/>
      <c r="AI32" s="305"/>
      <c r="AJ32" s="306"/>
      <c r="AK32" s="308"/>
      <c r="AL32" s="309"/>
      <c r="AM32" s="309"/>
      <c r="AN32" s="309"/>
      <c r="AO32" s="309"/>
      <c r="AP32" s="309"/>
      <c r="AQ32" s="309"/>
      <c r="AR32" s="310"/>
    </row>
    <row r="33" spans="1:44" ht="13" customHeight="1" x14ac:dyDescent="0.2">
      <c r="A33" s="311"/>
      <c r="B33" s="315"/>
      <c r="C33" s="379"/>
      <c r="D33" s="277"/>
      <c r="E33" s="380"/>
      <c r="F33" s="381"/>
      <c r="G33" s="317">
        <f t="shared" ref="G33:G42" si="26">+B33*D33</f>
        <v>0</v>
      </c>
      <c r="H33" s="318">
        <f t="shared" ref="H33:H42" si="27">+C33*D33</f>
        <v>0</v>
      </c>
      <c r="I33" s="411"/>
      <c r="J33" s="411"/>
      <c r="K33" s="320">
        <f t="shared" ref="K33:L42" si="28">+G33</f>
        <v>0</v>
      </c>
      <c r="L33" s="321">
        <f t="shared" si="28"/>
        <v>0</v>
      </c>
      <c r="M33" s="329"/>
      <c r="N33" s="384"/>
      <c r="O33" s="331">
        <f t="shared" ref="O33:O42" si="29">+D33*M33</f>
        <v>0</v>
      </c>
      <c r="P33" s="332">
        <f t="shared" ref="P33:P42" si="30">+D33*N33</f>
        <v>0</v>
      </c>
      <c r="Q33" s="388"/>
      <c r="R33" s="388"/>
      <c r="S33" s="412">
        <f t="shared" ref="S33:T42" si="31">+O33</f>
        <v>0</v>
      </c>
      <c r="T33" s="413">
        <f t="shared" si="31"/>
        <v>0</v>
      </c>
      <c r="U33" s="329"/>
      <c r="V33" s="384"/>
      <c r="W33" s="331">
        <f t="shared" ref="W33:X42" si="32">+U33*$D33</f>
        <v>0</v>
      </c>
      <c r="X33" s="332">
        <f t="shared" si="32"/>
        <v>0</v>
      </c>
      <c r="Y33" s="388"/>
      <c r="Z33" s="388"/>
      <c r="AA33" s="334">
        <f t="shared" ref="AA33:AB42" si="33">+W33</f>
        <v>0</v>
      </c>
      <c r="AB33" s="335">
        <f t="shared" si="33"/>
        <v>0</v>
      </c>
      <c r="AC33" s="387"/>
      <c r="AD33" s="388"/>
      <c r="AE33" s="385">
        <f t="shared" ref="AE33:AE42" si="34">+X33*AC33</f>
        <v>0</v>
      </c>
      <c r="AF33" s="386">
        <f t="shared" ref="AF33:AF42" si="35">+X33*AD33</f>
        <v>0</v>
      </c>
      <c r="AG33" s="388"/>
      <c r="AH33" s="388"/>
      <c r="AI33" s="385">
        <f t="shared" ref="AI33:AI42" si="36">+AD33*AG33</f>
        <v>0</v>
      </c>
      <c r="AJ33" s="386">
        <f t="shared" ref="AJ33:AJ42" si="37">+AD33*AH33</f>
        <v>0</v>
      </c>
      <c r="AK33" s="392"/>
      <c r="AL33" s="393"/>
      <c r="AM33" s="393"/>
      <c r="AN33" s="393"/>
      <c r="AO33" s="393"/>
      <c r="AP33" s="393"/>
      <c r="AQ33" s="393"/>
      <c r="AR33" s="394"/>
    </row>
    <row r="34" spans="1:44" ht="13" customHeight="1" x14ac:dyDescent="0.2">
      <c r="A34" s="311"/>
      <c r="B34" s="315"/>
      <c r="C34" s="379"/>
      <c r="D34" s="314"/>
      <c r="E34" s="380"/>
      <c r="F34" s="381"/>
      <c r="G34" s="317">
        <f t="shared" si="26"/>
        <v>0</v>
      </c>
      <c r="H34" s="318">
        <f t="shared" si="27"/>
        <v>0</v>
      </c>
      <c r="I34" s="411"/>
      <c r="J34" s="411"/>
      <c r="K34" s="320">
        <f t="shared" si="28"/>
        <v>0</v>
      </c>
      <c r="L34" s="321">
        <f t="shared" si="28"/>
        <v>0</v>
      </c>
      <c r="M34" s="329"/>
      <c r="N34" s="384"/>
      <c r="O34" s="331">
        <f t="shared" si="29"/>
        <v>0</v>
      </c>
      <c r="P34" s="332">
        <f t="shared" si="30"/>
        <v>0</v>
      </c>
      <c r="Q34" s="388"/>
      <c r="R34" s="388"/>
      <c r="S34" s="412">
        <f t="shared" si="31"/>
        <v>0</v>
      </c>
      <c r="T34" s="413">
        <f t="shared" si="31"/>
        <v>0</v>
      </c>
      <c r="U34" s="329"/>
      <c r="V34" s="384"/>
      <c r="W34" s="331">
        <f t="shared" si="32"/>
        <v>0</v>
      </c>
      <c r="X34" s="332">
        <f t="shared" si="32"/>
        <v>0</v>
      </c>
      <c r="Y34" s="388"/>
      <c r="Z34" s="388"/>
      <c r="AA34" s="334">
        <f t="shared" si="33"/>
        <v>0</v>
      </c>
      <c r="AB34" s="335">
        <f t="shared" si="33"/>
        <v>0</v>
      </c>
      <c r="AC34" s="387"/>
      <c r="AD34" s="388"/>
      <c r="AE34" s="385">
        <f t="shared" si="34"/>
        <v>0</v>
      </c>
      <c r="AF34" s="386">
        <f t="shared" si="35"/>
        <v>0</v>
      </c>
      <c r="AG34" s="388"/>
      <c r="AH34" s="388"/>
      <c r="AI34" s="385">
        <f t="shared" si="36"/>
        <v>0</v>
      </c>
      <c r="AJ34" s="386">
        <f t="shared" si="37"/>
        <v>0</v>
      </c>
      <c r="AK34" s="392"/>
      <c r="AL34" s="393"/>
      <c r="AM34" s="393"/>
      <c r="AN34" s="393"/>
      <c r="AO34" s="393"/>
      <c r="AP34" s="393"/>
      <c r="AQ34" s="393"/>
      <c r="AR34" s="394"/>
    </row>
    <row r="35" spans="1:44" ht="13" customHeight="1" x14ac:dyDescent="0.2">
      <c r="A35" s="311"/>
      <c r="B35" s="315"/>
      <c r="C35" s="379"/>
      <c r="D35" s="314"/>
      <c r="E35" s="380"/>
      <c r="F35" s="381"/>
      <c r="G35" s="317">
        <f t="shared" si="26"/>
        <v>0</v>
      </c>
      <c r="H35" s="318">
        <f t="shared" si="27"/>
        <v>0</v>
      </c>
      <c r="I35" s="411"/>
      <c r="J35" s="411"/>
      <c r="K35" s="320">
        <f t="shared" si="28"/>
        <v>0</v>
      </c>
      <c r="L35" s="321">
        <f t="shared" si="28"/>
        <v>0</v>
      </c>
      <c r="M35" s="329"/>
      <c r="N35" s="384"/>
      <c r="O35" s="331">
        <f t="shared" si="29"/>
        <v>0</v>
      </c>
      <c r="P35" s="332">
        <f t="shared" si="30"/>
        <v>0</v>
      </c>
      <c r="Q35" s="388"/>
      <c r="R35" s="388"/>
      <c r="S35" s="412">
        <f t="shared" si="31"/>
        <v>0</v>
      </c>
      <c r="T35" s="413">
        <f t="shared" si="31"/>
        <v>0</v>
      </c>
      <c r="U35" s="329"/>
      <c r="V35" s="384"/>
      <c r="W35" s="331">
        <f t="shared" si="32"/>
        <v>0</v>
      </c>
      <c r="X35" s="332">
        <f t="shared" si="32"/>
        <v>0</v>
      </c>
      <c r="Y35" s="388"/>
      <c r="Z35" s="388"/>
      <c r="AA35" s="334">
        <f t="shared" si="33"/>
        <v>0</v>
      </c>
      <c r="AB35" s="335">
        <f t="shared" si="33"/>
        <v>0</v>
      </c>
      <c r="AC35" s="387"/>
      <c r="AD35" s="388"/>
      <c r="AE35" s="385">
        <f t="shared" si="34"/>
        <v>0</v>
      </c>
      <c r="AF35" s="386">
        <f t="shared" si="35"/>
        <v>0</v>
      </c>
      <c r="AG35" s="388"/>
      <c r="AH35" s="388"/>
      <c r="AI35" s="385">
        <f t="shared" si="36"/>
        <v>0</v>
      </c>
      <c r="AJ35" s="386">
        <f t="shared" si="37"/>
        <v>0</v>
      </c>
      <c r="AK35" s="392"/>
      <c r="AL35" s="393"/>
      <c r="AM35" s="393"/>
      <c r="AN35" s="393"/>
      <c r="AO35" s="393"/>
      <c r="AP35" s="393"/>
      <c r="AQ35" s="393"/>
      <c r="AR35" s="394"/>
    </row>
    <row r="36" spans="1:44" ht="13" customHeight="1" x14ac:dyDescent="0.2">
      <c r="A36" s="414"/>
      <c r="B36" s="315"/>
      <c r="C36" s="379"/>
      <c r="D36" s="314"/>
      <c r="E36" s="380"/>
      <c r="F36" s="381"/>
      <c r="G36" s="317">
        <f t="shared" si="26"/>
        <v>0</v>
      </c>
      <c r="H36" s="318">
        <f t="shared" si="27"/>
        <v>0</v>
      </c>
      <c r="I36" s="411"/>
      <c r="J36" s="411"/>
      <c r="K36" s="320">
        <f t="shared" si="28"/>
        <v>0</v>
      </c>
      <c r="L36" s="321">
        <f t="shared" si="28"/>
        <v>0</v>
      </c>
      <c r="M36" s="329"/>
      <c r="N36" s="384"/>
      <c r="O36" s="331">
        <f t="shared" si="29"/>
        <v>0</v>
      </c>
      <c r="P36" s="332">
        <f t="shared" si="30"/>
        <v>0</v>
      </c>
      <c r="Q36" s="388"/>
      <c r="R36" s="388"/>
      <c r="S36" s="412">
        <f t="shared" si="31"/>
        <v>0</v>
      </c>
      <c r="T36" s="413">
        <f t="shared" si="31"/>
        <v>0</v>
      </c>
      <c r="U36" s="329"/>
      <c r="V36" s="384"/>
      <c r="W36" s="331">
        <f t="shared" si="32"/>
        <v>0</v>
      </c>
      <c r="X36" s="332">
        <f t="shared" si="32"/>
        <v>0</v>
      </c>
      <c r="Y36" s="388"/>
      <c r="Z36" s="388"/>
      <c r="AA36" s="334">
        <f t="shared" si="33"/>
        <v>0</v>
      </c>
      <c r="AB36" s="335">
        <f t="shared" si="33"/>
        <v>0</v>
      </c>
      <c r="AC36" s="387"/>
      <c r="AD36" s="388"/>
      <c r="AE36" s="385">
        <f t="shared" si="34"/>
        <v>0</v>
      </c>
      <c r="AF36" s="386">
        <f t="shared" si="35"/>
        <v>0</v>
      </c>
      <c r="AG36" s="388"/>
      <c r="AH36" s="388"/>
      <c r="AI36" s="385">
        <f t="shared" si="36"/>
        <v>0</v>
      </c>
      <c r="AJ36" s="386">
        <f t="shared" si="37"/>
        <v>0</v>
      </c>
      <c r="AK36" s="392"/>
      <c r="AL36" s="393"/>
      <c r="AM36" s="393"/>
      <c r="AN36" s="393"/>
      <c r="AO36" s="393"/>
      <c r="AP36" s="393"/>
      <c r="AQ36" s="393"/>
      <c r="AR36" s="394"/>
    </row>
    <row r="37" spans="1:44" ht="13" customHeight="1" x14ac:dyDescent="0.2">
      <c r="A37" s="311"/>
      <c r="B37" s="315"/>
      <c r="C37" s="379"/>
      <c r="D37" s="314"/>
      <c r="E37" s="380"/>
      <c r="F37" s="381"/>
      <c r="G37" s="317">
        <f t="shared" si="26"/>
        <v>0</v>
      </c>
      <c r="H37" s="318">
        <f t="shared" si="27"/>
        <v>0</v>
      </c>
      <c r="I37" s="411"/>
      <c r="J37" s="411"/>
      <c r="K37" s="320">
        <f t="shared" si="28"/>
        <v>0</v>
      </c>
      <c r="L37" s="321">
        <f t="shared" si="28"/>
        <v>0</v>
      </c>
      <c r="M37" s="329"/>
      <c r="N37" s="384"/>
      <c r="O37" s="331">
        <f t="shared" si="29"/>
        <v>0</v>
      </c>
      <c r="P37" s="332">
        <f t="shared" si="30"/>
        <v>0</v>
      </c>
      <c r="Q37" s="388"/>
      <c r="R37" s="388"/>
      <c r="S37" s="412">
        <f t="shared" si="31"/>
        <v>0</v>
      </c>
      <c r="T37" s="413">
        <f t="shared" si="31"/>
        <v>0</v>
      </c>
      <c r="U37" s="329"/>
      <c r="V37" s="384"/>
      <c r="W37" s="331">
        <f t="shared" si="32"/>
        <v>0</v>
      </c>
      <c r="X37" s="332">
        <f t="shared" si="32"/>
        <v>0</v>
      </c>
      <c r="Y37" s="388"/>
      <c r="Z37" s="388"/>
      <c r="AA37" s="334">
        <f t="shared" si="33"/>
        <v>0</v>
      </c>
      <c r="AB37" s="335">
        <f t="shared" si="33"/>
        <v>0</v>
      </c>
      <c r="AC37" s="387"/>
      <c r="AD37" s="388"/>
      <c r="AE37" s="385">
        <f t="shared" si="34"/>
        <v>0</v>
      </c>
      <c r="AF37" s="386">
        <f t="shared" si="35"/>
        <v>0</v>
      </c>
      <c r="AG37" s="388"/>
      <c r="AH37" s="388"/>
      <c r="AI37" s="385">
        <f t="shared" si="36"/>
        <v>0</v>
      </c>
      <c r="AJ37" s="386">
        <f t="shared" si="37"/>
        <v>0</v>
      </c>
      <c r="AK37" s="392"/>
      <c r="AL37" s="393"/>
      <c r="AM37" s="393"/>
      <c r="AN37" s="393"/>
      <c r="AO37" s="393"/>
      <c r="AP37" s="393"/>
      <c r="AQ37" s="393"/>
      <c r="AR37" s="394"/>
    </row>
    <row r="38" spans="1:44" ht="13" customHeight="1" x14ac:dyDescent="0.2">
      <c r="A38" s="311"/>
      <c r="B38" s="315"/>
      <c r="C38" s="379"/>
      <c r="D38" s="314"/>
      <c r="E38" s="380"/>
      <c r="F38" s="381"/>
      <c r="G38" s="317">
        <f t="shared" si="26"/>
        <v>0</v>
      </c>
      <c r="H38" s="318">
        <f t="shared" si="27"/>
        <v>0</v>
      </c>
      <c r="I38" s="411"/>
      <c r="J38" s="411"/>
      <c r="K38" s="320">
        <f t="shared" si="28"/>
        <v>0</v>
      </c>
      <c r="L38" s="321">
        <f t="shared" si="28"/>
        <v>0</v>
      </c>
      <c r="M38" s="329"/>
      <c r="N38" s="384"/>
      <c r="O38" s="331">
        <f t="shared" si="29"/>
        <v>0</v>
      </c>
      <c r="P38" s="332">
        <f t="shared" si="30"/>
        <v>0</v>
      </c>
      <c r="Q38" s="388"/>
      <c r="R38" s="388"/>
      <c r="S38" s="412">
        <f t="shared" si="31"/>
        <v>0</v>
      </c>
      <c r="T38" s="413">
        <f t="shared" si="31"/>
        <v>0</v>
      </c>
      <c r="U38" s="329"/>
      <c r="V38" s="384"/>
      <c r="W38" s="331">
        <f t="shared" si="32"/>
        <v>0</v>
      </c>
      <c r="X38" s="332">
        <f t="shared" si="32"/>
        <v>0</v>
      </c>
      <c r="Y38" s="388"/>
      <c r="Z38" s="388"/>
      <c r="AA38" s="334">
        <f t="shared" si="33"/>
        <v>0</v>
      </c>
      <c r="AB38" s="335">
        <f t="shared" si="33"/>
        <v>0</v>
      </c>
      <c r="AC38" s="387"/>
      <c r="AD38" s="388"/>
      <c r="AE38" s="385">
        <f t="shared" si="34"/>
        <v>0</v>
      </c>
      <c r="AF38" s="386">
        <f t="shared" si="35"/>
        <v>0</v>
      </c>
      <c r="AG38" s="388"/>
      <c r="AH38" s="388"/>
      <c r="AI38" s="385">
        <f t="shared" si="36"/>
        <v>0</v>
      </c>
      <c r="AJ38" s="386">
        <f t="shared" si="37"/>
        <v>0</v>
      </c>
      <c r="AK38" s="392"/>
      <c r="AL38" s="393"/>
      <c r="AM38" s="393"/>
      <c r="AN38" s="393"/>
      <c r="AO38" s="393"/>
      <c r="AP38" s="393"/>
      <c r="AQ38" s="393"/>
      <c r="AR38" s="394"/>
    </row>
    <row r="39" spans="1:44" ht="13" customHeight="1" x14ac:dyDescent="0.2">
      <c r="A39" s="414"/>
      <c r="B39" s="315"/>
      <c r="C39" s="379"/>
      <c r="D39" s="314"/>
      <c r="E39" s="380"/>
      <c r="F39" s="381"/>
      <c r="G39" s="317">
        <f t="shared" si="26"/>
        <v>0</v>
      </c>
      <c r="H39" s="318">
        <f t="shared" si="27"/>
        <v>0</v>
      </c>
      <c r="I39" s="411"/>
      <c r="J39" s="411"/>
      <c r="K39" s="320">
        <f t="shared" si="28"/>
        <v>0</v>
      </c>
      <c r="L39" s="321">
        <f t="shared" si="28"/>
        <v>0</v>
      </c>
      <c r="M39" s="329"/>
      <c r="N39" s="384"/>
      <c r="O39" s="331">
        <f t="shared" si="29"/>
        <v>0</v>
      </c>
      <c r="P39" s="332">
        <f t="shared" si="30"/>
        <v>0</v>
      </c>
      <c r="Q39" s="388"/>
      <c r="R39" s="388"/>
      <c r="S39" s="412">
        <f t="shared" si="31"/>
        <v>0</v>
      </c>
      <c r="T39" s="413">
        <f t="shared" si="31"/>
        <v>0</v>
      </c>
      <c r="U39" s="329"/>
      <c r="V39" s="384"/>
      <c r="W39" s="331">
        <f t="shared" si="32"/>
        <v>0</v>
      </c>
      <c r="X39" s="332">
        <f t="shared" si="32"/>
        <v>0</v>
      </c>
      <c r="Y39" s="388"/>
      <c r="Z39" s="388"/>
      <c r="AA39" s="334">
        <f t="shared" si="33"/>
        <v>0</v>
      </c>
      <c r="AB39" s="335">
        <f t="shared" si="33"/>
        <v>0</v>
      </c>
      <c r="AC39" s="387"/>
      <c r="AD39" s="388"/>
      <c r="AE39" s="385">
        <f t="shared" si="34"/>
        <v>0</v>
      </c>
      <c r="AF39" s="386">
        <f t="shared" si="35"/>
        <v>0</v>
      </c>
      <c r="AG39" s="388"/>
      <c r="AH39" s="388"/>
      <c r="AI39" s="385">
        <f t="shared" si="36"/>
        <v>0</v>
      </c>
      <c r="AJ39" s="386">
        <f t="shared" si="37"/>
        <v>0</v>
      </c>
      <c r="AK39" s="392"/>
      <c r="AL39" s="393"/>
      <c r="AM39" s="393"/>
      <c r="AN39" s="393"/>
      <c r="AO39" s="393"/>
      <c r="AP39" s="393"/>
      <c r="AQ39" s="393"/>
      <c r="AR39" s="394"/>
    </row>
    <row r="40" spans="1:44" ht="13" customHeight="1" x14ac:dyDescent="0.2">
      <c r="A40" s="414"/>
      <c r="B40" s="315"/>
      <c r="C40" s="379"/>
      <c r="D40" s="314"/>
      <c r="E40" s="380"/>
      <c r="F40" s="381"/>
      <c r="G40" s="317">
        <f t="shared" si="26"/>
        <v>0</v>
      </c>
      <c r="H40" s="318">
        <f t="shared" si="27"/>
        <v>0</v>
      </c>
      <c r="I40" s="411"/>
      <c r="J40" s="411"/>
      <c r="K40" s="320">
        <f t="shared" si="28"/>
        <v>0</v>
      </c>
      <c r="L40" s="321">
        <f t="shared" si="28"/>
        <v>0</v>
      </c>
      <c r="M40" s="329"/>
      <c r="N40" s="384"/>
      <c r="O40" s="331">
        <f t="shared" si="29"/>
        <v>0</v>
      </c>
      <c r="P40" s="332">
        <f t="shared" si="30"/>
        <v>0</v>
      </c>
      <c r="Q40" s="388"/>
      <c r="R40" s="388"/>
      <c r="S40" s="412">
        <f t="shared" si="31"/>
        <v>0</v>
      </c>
      <c r="T40" s="413">
        <f t="shared" si="31"/>
        <v>0</v>
      </c>
      <c r="U40" s="329"/>
      <c r="V40" s="384"/>
      <c r="W40" s="331">
        <f t="shared" si="32"/>
        <v>0</v>
      </c>
      <c r="X40" s="332">
        <f t="shared" si="32"/>
        <v>0</v>
      </c>
      <c r="Y40" s="388"/>
      <c r="Z40" s="388"/>
      <c r="AA40" s="334">
        <f t="shared" si="33"/>
        <v>0</v>
      </c>
      <c r="AB40" s="335">
        <f t="shared" si="33"/>
        <v>0</v>
      </c>
      <c r="AC40" s="387"/>
      <c r="AD40" s="388"/>
      <c r="AE40" s="385">
        <f t="shared" si="34"/>
        <v>0</v>
      </c>
      <c r="AF40" s="386">
        <f t="shared" si="35"/>
        <v>0</v>
      </c>
      <c r="AG40" s="388"/>
      <c r="AH40" s="388"/>
      <c r="AI40" s="385">
        <f t="shared" si="36"/>
        <v>0</v>
      </c>
      <c r="AJ40" s="386">
        <f t="shared" si="37"/>
        <v>0</v>
      </c>
      <c r="AK40" s="392"/>
      <c r="AL40" s="393"/>
      <c r="AM40" s="393"/>
      <c r="AN40" s="393"/>
      <c r="AO40" s="393"/>
      <c r="AP40" s="393"/>
      <c r="AQ40" s="393"/>
      <c r="AR40" s="394"/>
    </row>
    <row r="41" spans="1:44" ht="13" customHeight="1" x14ac:dyDescent="0.2">
      <c r="A41" s="414"/>
      <c r="B41" s="315"/>
      <c r="C41" s="379"/>
      <c r="D41" s="314"/>
      <c r="E41" s="380"/>
      <c r="F41" s="381"/>
      <c r="G41" s="317">
        <f t="shared" si="26"/>
        <v>0</v>
      </c>
      <c r="H41" s="318">
        <f t="shared" si="27"/>
        <v>0</v>
      </c>
      <c r="I41" s="411"/>
      <c r="J41" s="411"/>
      <c r="K41" s="320">
        <f t="shared" si="28"/>
        <v>0</v>
      </c>
      <c r="L41" s="321">
        <f t="shared" si="28"/>
        <v>0</v>
      </c>
      <c r="M41" s="329"/>
      <c r="N41" s="384"/>
      <c r="O41" s="331">
        <f t="shared" si="29"/>
        <v>0</v>
      </c>
      <c r="P41" s="332">
        <f t="shared" si="30"/>
        <v>0</v>
      </c>
      <c r="Q41" s="388"/>
      <c r="R41" s="388"/>
      <c r="S41" s="412">
        <f t="shared" si="31"/>
        <v>0</v>
      </c>
      <c r="T41" s="413">
        <f t="shared" si="31"/>
        <v>0</v>
      </c>
      <c r="U41" s="329"/>
      <c r="V41" s="384"/>
      <c r="W41" s="331">
        <f t="shared" si="32"/>
        <v>0</v>
      </c>
      <c r="X41" s="332">
        <f t="shared" si="32"/>
        <v>0</v>
      </c>
      <c r="Y41" s="388"/>
      <c r="Z41" s="388"/>
      <c r="AA41" s="334">
        <f t="shared" si="33"/>
        <v>0</v>
      </c>
      <c r="AB41" s="335">
        <f t="shared" si="33"/>
        <v>0</v>
      </c>
      <c r="AC41" s="387"/>
      <c r="AD41" s="388"/>
      <c r="AE41" s="385">
        <f t="shared" si="34"/>
        <v>0</v>
      </c>
      <c r="AF41" s="386">
        <f t="shared" si="35"/>
        <v>0</v>
      </c>
      <c r="AG41" s="388"/>
      <c r="AH41" s="388"/>
      <c r="AI41" s="385">
        <f t="shared" si="36"/>
        <v>0</v>
      </c>
      <c r="AJ41" s="386">
        <f t="shared" si="37"/>
        <v>0</v>
      </c>
      <c r="AK41" s="392"/>
      <c r="AL41" s="393"/>
      <c r="AM41" s="393"/>
      <c r="AN41" s="393"/>
      <c r="AO41" s="393"/>
      <c r="AP41" s="393"/>
      <c r="AQ41" s="393"/>
      <c r="AR41" s="394"/>
    </row>
    <row r="42" spans="1:44" ht="13" customHeight="1" x14ac:dyDescent="0.2">
      <c r="A42" s="414"/>
      <c r="B42" s="315"/>
      <c r="C42" s="379"/>
      <c r="D42" s="314"/>
      <c r="E42" s="415"/>
      <c r="F42" s="383"/>
      <c r="G42" s="317">
        <f t="shared" si="26"/>
        <v>0</v>
      </c>
      <c r="H42" s="318">
        <f t="shared" si="27"/>
        <v>0</v>
      </c>
      <c r="I42" s="411"/>
      <c r="J42" s="411"/>
      <c r="K42" s="320">
        <f t="shared" si="28"/>
        <v>0</v>
      </c>
      <c r="L42" s="321">
        <f t="shared" si="28"/>
        <v>0</v>
      </c>
      <c r="M42" s="329"/>
      <c r="N42" s="384"/>
      <c r="O42" s="331">
        <f t="shared" si="29"/>
        <v>0</v>
      </c>
      <c r="P42" s="332">
        <f t="shared" si="30"/>
        <v>0</v>
      </c>
      <c r="Q42" s="388"/>
      <c r="R42" s="388"/>
      <c r="S42" s="412">
        <f t="shared" si="31"/>
        <v>0</v>
      </c>
      <c r="T42" s="413">
        <f t="shared" si="31"/>
        <v>0</v>
      </c>
      <c r="U42" s="329"/>
      <c r="V42" s="384"/>
      <c r="W42" s="331">
        <f t="shared" si="32"/>
        <v>0</v>
      </c>
      <c r="X42" s="332">
        <f t="shared" si="32"/>
        <v>0</v>
      </c>
      <c r="Y42" s="388"/>
      <c r="Z42" s="388"/>
      <c r="AA42" s="334">
        <f t="shared" si="33"/>
        <v>0</v>
      </c>
      <c r="AB42" s="335">
        <f t="shared" si="33"/>
        <v>0</v>
      </c>
      <c r="AC42" s="387"/>
      <c r="AD42" s="388"/>
      <c r="AE42" s="385">
        <f t="shared" si="34"/>
        <v>0</v>
      </c>
      <c r="AF42" s="386">
        <f t="shared" si="35"/>
        <v>0</v>
      </c>
      <c r="AG42" s="388"/>
      <c r="AH42" s="388"/>
      <c r="AI42" s="385">
        <f t="shared" si="36"/>
        <v>0</v>
      </c>
      <c r="AJ42" s="386">
        <f t="shared" si="37"/>
        <v>0</v>
      </c>
      <c r="AK42" s="392"/>
      <c r="AL42" s="393"/>
      <c r="AM42" s="393"/>
      <c r="AN42" s="393"/>
      <c r="AO42" s="393"/>
      <c r="AP42" s="393"/>
      <c r="AQ42" s="393"/>
      <c r="AR42" s="394"/>
    </row>
    <row r="43" spans="1:44" ht="13" customHeight="1" thickBot="1" x14ac:dyDescent="0.25">
      <c r="A43" s="416" t="s">
        <v>113</v>
      </c>
      <c r="B43" s="344"/>
      <c r="C43" s="345"/>
      <c r="D43" s="417">
        <f>SUM(D32:D42)</f>
        <v>0</v>
      </c>
      <c r="E43" s="418"/>
      <c r="F43" s="419"/>
      <c r="G43" s="348">
        <f>SUM(G32:G42)</f>
        <v>0</v>
      </c>
      <c r="H43" s="349">
        <f>SUM(H32:H42)</f>
        <v>0</v>
      </c>
      <c r="I43" s="366"/>
      <c r="J43" s="366"/>
      <c r="K43" s="351">
        <f>SUM(K32:K42)</f>
        <v>0</v>
      </c>
      <c r="L43" s="352">
        <f>SUM(L32:L42)</f>
        <v>0</v>
      </c>
      <c r="M43" s="399"/>
      <c r="N43" s="400"/>
      <c r="O43" s="360">
        <f>SUM(O32:O42)</f>
        <v>0</v>
      </c>
      <c r="P43" s="361">
        <f>SUM(P32:P42)</f>
        <v>0</v>
      </c>
      <c r="Q43" s="399"/>
      <c r="R43" s="400"/>
      <c r="S43" s="420">
        <f>SUM(S32:S42)</f>
        <v>0</v>
      </c>
      <c r="T43" s="421">
        <f>SUM(T32:T42)</f>
        <v>0</v>
      </c>
      <c r="U43" s="399"/>
      <c r="V43" s="400"/>
      <c r="W43" s="360">
        <f>SUM(W33:W42)</f>
        <v>0</v>
      </c>
      <c r="X43" s="361">
        <f>SUM(X33:X42)</f>
        <v>0</v>
      </c>
      <c r="Y43" s="399"/>
      <c r="Z43" s="400"/>
      <c r="AA43" s="364">
        <f>SUM(AA32:AA42)</f>
        <v>0</v>
      </c>
      <c r="AB43" s="365">
        <f>SUM(AB32:AB42)</f>
        <v>0</v>
      </c>
      <c r="AC43" s="399"/>
      <c r="AD43" s="400"/>
      <c r="AE43" s="403">
        <f>SUM(AE32:AE42)</f>
        <v>0</v>
      </c>
      <c r="AF43" s="404">
        <f>SUM(AF32:AF42)</f>
        <v>0</v>
      </c>
      <c r="AG43" s="399"/>
      <c r="AH43" s="400"/>
      <c r="AI43" s="403">
        <f>SUM(AI32:AI42)</f>
        <v>0</v>
      </c>
      <c r="AJ43" s="404">
        <f>SUM(AJ32:AJ42)</f>
        <v>0</v>
      </c>
      <c r="AK43" s="405"/>
      <c r="AL43" s="406"/>
      <c r="AM43" s="406"/>
      <c r="AN43" s="406"/>
      <c r="AO43" s="406"/>
      <c r="AP43" s="406"/>
      <c r="AQ43" s="406"/>
      <c r="AR43" s="407"/>
    </row>
    <row r="44" spans="1:44" ht="13" customHeight="1" thickTop="1" thickBot="1" x14ac:dyDescent="0.25">
      <c r="A44" s="422" t="s">
        <v>16</v>
      </c>
      <c r="B44" s="423"/>
      <c r="C44" s="424"/>
      <c r="D44" s="425"/>
      <c r="E44" s="423"/>
      <c r="F44" s="426"/>
      <c r="G44" s="423"/>
      <c r="H44" s="426"/>
      <c r="I44" s="427">
        <f>+I19+I31+I43</f>
        <v>0</v>
      </c>
      <c r="J44" s="427">
        <f>+J19+J31+J43</f>
        <v>0</v>
      </c>
      <c r="K44" s="428">
        <f>+K19+K31+K43</f>
        <v>0</v>
      </c>
      <c r="L44" s="429">
        <f>+L19+L31+L43</f>
        <v>0</v>
      </c>
      <c r="M44" s="423"/>
      <c r="N44" s="424"/>
      <c r="O44" s="430">
        <f t="shared" ref="O44:T44" si="38">+O19+O31+O43</f>
        <v>0</v>
      </c>
      <c r="P44" s="431">
        <f t="shared" si="38"/>
        <v>0</v>
      </c>
      <c r="Q44" s="432">
        <f t="shared" si="38"/>
        <v>0</v>
      </c>
      <c r="R44" s="433">
        <f t="shared" si="38"/>
        <v>0</v>
      </c>
      <c r="S44" s="434">
        <f t="shared" si="38"/>
        <v>0</v>
      </c>
      <c r="T44" s="435">
        <f t="shared" si="38"/>
        <v>0</v>
      </c>
      <c r="U44" s="423"/>
      <c r="V44" s="424"/>
      <c r="W44" s="430">
        <f t="shared" ref="W44:AB44" si="39">+W19+W31+W43</f>
        <v>0</v>
      </c>
      <c r="X44" s="431">
        <f t="shared" si="39"/>
        <v>0</v>
      </c>
      <c r="Y44" s="436">
        <f t="shared" si="39"/>
        <v>0</v>
      </c>
      <c r="Z44" s="436">
        <f t="shared" si="39"/>
        <v>0</v>
      </c>
      <c r="AA44" s="437">
        <f t="shared" si="39"/>
        <v>0</v>
      </c>
      <c r="AB44" s="438">
        <f t="shared" si="39"/>
        <v>0</v>
      </c>
      <c r="AC44" s="423"/>
      <c r="AD44" s="424"/>
      <c r="AE44" s="439">
        <f>+AE19+AE31+AE43</f>
        <v>0</v>
      </c>
      <c r="AF44" s="440">
        <f>+AF19+AF31+AE43</f>
        <v>0</v>
      </c>
      <c r="AG44" s="441">
        <f>+AG19+AG31+AF43</f>
        <v>0</v>
      </c>
      <c r="AH44" s="441">
        <f>+AH19+AH31+AG43</f>
        <v>0</v>
      </c>
      <c r="AI44" s="442">
        <f>+AI19+AI31+AH43</f>
        <v>0</v>
      </c>
      <c r="AJ44" s="443">
        <f>+AJ19+AJ31+AI43</f>
        <v>0</v>
      </c>
      <c r="AK44" s="444"/>
      <c r="AL44" s="445"/>
      <c r="AM44" s="445"/>
      <c r="AN44" s="445"/>
      <c r="AO44" s="445"/>
      <c r="AP44" s="445"/>
      <c r="AQ44" s="445"/>
      <c r="AR44" s="446"/>
    </row>
    <row r="45" spans="1:44" ht="12" thickTop="1" thickBot="1" x14ac:dyDescent="0.25">
      <c r="A45" s="447" t="s">
        <v>115</v>
      </c>
      <c r="B45" s="448">
        <f>MAX(O44:P44)</f>
        <v>0</v>
      </c>
      <c r="C45" s="449" t="s">
        <v>116</v>
      </c>
      <c r="D45" s="449"/>
      <c r="E45" s="145"/>
      <c r="F45" s="450" t="s">
        <v>310</v>
      </c>
      <c r="G45" s="450"/>
      <c r="H45" s="451"/>
      <c r="I45" s="451"/>
      <c r="J45" s="451"/>
      <c r="K45" s="451"/>
      <c r="L45" s="451"/>
      <c r="M45" s="451"/>
      <c r="N45" s="451"/>
      <c r="O45" s="451"/>
      <c r="P45" s="451"/>
      <c r="Q45" s="451"/>
      <c r="R45" s="451"/>
      <c r="S45" s="451"/>
      <c r="T45" s="451"/>
      <c r="U45" s="451"/>
      <c r="V45" s="451"/>
      <c r="W45" s="452"/>
      <c r="X45" s="452"/>
      <c r="Y45" s="452"/>
      <c r="Z45" s="452"/>
      <c r="AA45" s="452"/>
      <c r="AB45" s="452"/>
      <c r="AC45" s="452"/>
      <c r="AD45" s="452"/>
      <c r="AE45" s="451"/>
      <c r="AF45" s="451"/>
      <c r="AG45" s="451"/>
      <c r="AH45" s="451"/>
      <c r="AI45" s="451"/>
      <c r="AJ45" s="451"/>
      <c r="AK45" s="451"/>
      <c r="AL45" s="451"/>
      <c r="AM45" s="451"/>
      <c r="AN45" s="451"/>
      <c r="AO45" s="451"/>
      <c r="AP45" s="451"/>
      <c r="AQ45" s="451"/>
      <c r="AR45" s="453"/>
    </row>
    <row r="46" spans="1:44" ht="11" x14ac:dyDescent="0.2">
      <c r="A46" s="454" t="s">
        <v>271</v>
      </c>
      <c r="B46" s="455"/>
      <c r="C46" s="456"/>
      <c r="D46" s="275"/>
      <c r="E46" s="224"/>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457"/>
      <c r="AF46" s="457"/>
      <c r="AG46" s="457"/>
      <c r="AH46" s="457"/>
      <c r="AI46" s="457"/>
      <c r="AJ46" s="457"/>
      <c r="AK46" s="457"/>
      <c r="AL46" s="457"/>
      <c r="AM46" s="275"/>
      <c r="AN46" s="275"/>
      <c r="AO46" s="275"/>
      <c r="AP46" s="275"/>
      <c r="AQ46" s="275"/>
      <c r="AR46" s="275"/>
    </row>
    <row r="47" spans="1:44" ht="11" x14ac:dyDescent="0.2">
      <c r="A47" s="454" t="s">
        <v>311</v>
      </c>
      <c r="B47" s="455"/>
      <c r="C47" s="456"/>
      <c r="D47" s="275"/>
      <c r="E47" s="224"/>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75"/>
      <c r="AE47" s="457"/>
      <c r="AF47" s="457"/>
      <c r="AG47" s="457"/>
      <c r="AH47" s="457"/>
      <c r="AI47" s="457"/>
      <c r="AJ47" s="457"/>
      <c r="AK47" s="457"/>
      <c r="AL47" s="457"/>
      <c r="AM47" s="275"/>
      <c r="AN47" s="275"/>
      <c r="AO47" s="275"/>
      <c r="AP47" s="275"/>
      <c r="AQ47" s="275"/>
      <c r="AR47" s="275"/>
    </row>
    <row r="48" spans="1:44" ht="11" x14ac:dyDescent="0.2">
      <c r="A48" s="454" t="s">
        <v>270</v>
      </c>
      <c r="B48" s="455"/>
      <c r="C48" s="456"/>
      <c r="D48" s="275"/>
      <c r="E48" s="224"/>
      <c r="F48" s="275"/>
      <c r="G48" s="275"/>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c r="AE48" s="457"/>
      <c r="AF48" s="457"/>
      <c r="AG48" s="457"/>
      <c r="AH48" s="457"/>
      <c r="AI48" s="457"/>
      <c r="AJ48" s="457"/>
      <c r="AK48" s="457"/>
      <c r="AL48" s="457"/>
      <c r="AM48" s="275"/>
      <c r="AN48" s="275"/>
      <c r="AO48" s="275"/>
      <c r="AP48" s="275"/>
      <c r="AQ48" s="275"/>
      <c r="AR48" s="275"/>
    </row>
    <row r="49" spans="1:44" ht="11" x14ac:dyDescent="0.2">
      <c r="A49" s="454" t="s">
        <v>269</v>
      </c>
      <c r="B49" s="455"/>
      <c r="C49" s="456"/>
      <c r="D49" s="275"/>
      <c r="E49" s="224"/>
      <c r="F49" s="275"/>
      <c r="G49" s="275"/>
      <c r="H49" s="275"/>
      <c r="I49" s="275"/>
      <c r="J49" s="275"/>
      <c r="K49" s="275"/>
      <c r="L49" s="275"/>
      <c r="M49" s="275"/>
      <c r="N49" s="275"/>
      <c r="O49" s="275"/>
      <c r="P49" s="275"/>
      <c r="Q49" s="275"/>
      <c r="R49" s="275"/>
      <c r="S49" s="275"/>
      <c r="T49" s="275"/>
      <c r="U49" s="275"/>
      <c r="V49" s="275"/>
      <c r="W49" s="275"/>
      <c r="X49" s="275"/>
      <c r="Y49" s="275"/>
      <c r="Z49" s="275"/>
      <c r="AA49" s="275"/>
      <c r="AB49" s="275"/>
      <c r="AC49" s="275"/>
      <c r="AD49" s="275"/>
      <c r="AE49" s="457"/>
      <c r="AF49" s="457"/>
      <c r="AG49" s="457"/>
      <c r="AH49" s="457"/>
      <c r="AI49" s="457"/>
      <c r="AJ49" s="457"/>
      <c r="AK49" s="457"/>
      <c r="AL49" s="457"/>
      <c r="AM49" s="275"/>
      <c r="AN49" s="275"/>
      <c r="AO49" s="275"/>
      <c r="AP49" s="275"/>
      <c r="AQ49" s="275"/>
      <c r="AR49" s="275"/>
    </row>
    <row r="50" spans="1:44" ht="13" customHeight="1" thickBot="1" x14ac:dyDescent="0.25">
      <c r="A50" s="280" t="s">
        <v>117</v>
      </c>
    </row>
    <row r="51" spans="1:44" ht="13" customHeight="1" thickBot="1" x14ac:dyDescent="0.25">
      <c r="A51" s="864"/>
      <c r="B51" s="859"/>
      <c r="C51" s="860"/>
      <c r="D51" s="871" t="s">
        <v>312</v>
      </c>
      <c r="E51" s="872"/>
      <c r="F51" s="872"/>
      <c r="G51" s="872"/>
      <c r="H51" s="872"/>
      <c r="I51" s="872"/>
      <c r="J51" s="872"/>
      <c r="K51" s="872"/>
      <c r="L51" s="872"/>
      <c r="M51" s="872"/>
      <c r="N51" s="872"/>
      <c r="O51" s="872"/>
      <c r="P51" s="872"/>
      <c r="Q51" s="873"/>
      <c r="R51" s="874" t="s">
        <v>313</v>
      </c>
      <c r="S51" s="875"/>
      <c r="T51" s="875"/>
      <c r="U51" s="875"/>
      <c r="V51" s="875"/>
      <c r="W51" s="875"/>
      <c r="X51" s="875"/>
      <c r="Y51" s="875"/>
      <c r="Z51" s="875"/>
      <c r="AA51" s="875"/>
      <c r="AB51" s="875"/>
      <c r="AC51" s="875"/>
      <c r="AD51" s="875"/>
      <c r="AE51" s="876"/>
      <c r="AF51" s="877" t="s">
        <v>16</v>
      </c>
      <c r="AG51" s="877"/>
      <c r="AH51" s="877" t="s">
        <v>105</v>
      </c>
      <c r="AI51" s="877"/>
      <c r="AJ51" s="877"/>
      <c r="AK51" s="877"/>
      <c r="AL51" s="880"/>
    </row>
    <row r="52" spans="1:44" ht="13" customHeight="1" thickTop="1" x14ac:dyDescent="0.2">
      <c r="A52" s="865"/>
      <c r="B52" s="866"/>
      <c r="C52" s="867"/>
      <c r="D52" s="883" t="s">
        <v>268</v>
      </c>
      <c r="E52" s="884"/>
      <c r="F52" s="884"/>
      <c r="G52" s="885"/>
      <c r="H52" s="883" t="s">
        <v>267</v>
      </c>
      <c r="I52" s="884"/>
      <c r="J52" s="884"/>
      <c r="K52" s="885"/>
      <c r="L52" s="886" t="s">
        <v>261</v>
      </c>
      <c r="M52" s="887"/>
      <c r="N52" s="887"/>
      <c r="O52" s="888"/>
      <c r="P52" s="889" t="s">
        <v>94</v>
      </c>
      <c r="Q52" s="890"/>
      <c r="R52" s="848" t="s">
        <v>268</v>
      </c>
      <c r="S52" s="849"/>
      <c r="T52" s="849"/>
      <c r="U52" s="850"/>
      <c r="V52" s="848" t="s">
        <v>267</v>
      </c>
      <c r="W52" s="849"/>
      <c r="X52" s="849"/>
      <c r="Y52" s="850"/>
      <c r="Z52" s="848" t="s">
        <v>261</v>
      </c>
      <c r="AA52" s="849"/>
      <c r="AB52" s="849"/>
      <c r="AC52" s="850"/>
      <c r="AD52" s="851" t="s">
        <v>94</v>
      </c>
      <c r="AE52" s="852"/>
      <c r="AF52" s="878"/>
      <c r="AG52" s="878"/>
      <c r="AH52" s="878"/>
      <c r="AI52" s="878"/>
      <c r="AJ52" s="878"/>
      <c r="AK52" s="878"/>
      <c r="AL52" s="881"/>
    </row>
    <row r="53" spans="1:44" ht="13" customHeight="1" thickBot="1" x14ac:dyDescent="0.25">
      <c r="A53" s="868"/>
      <c r="B53" s="869"/>
      <c r="C53" s="870"/>
      <c r="D53" s="458" t="s">
        <v>119</v>
      </c>
      <c r="E53" s="396" t="s">
        <v>120</v>
      </c>
      <c r="F53" s="396" t="s">
        <v>121</v>
      </c>
      <c r="G53" s="459" t="s">
        <v>122</v>
      </c>
      <c r="H53" s="396" t="s">
        <v>123</v>
      </c>
      <c r="I53" s="396" t="s">
        <v>124</v>
      </c>
      <c r="J53" s="396" t="s">
        <v>125</v>
      </c>
      <c r="K53" s="459" t="s">
        <v>126</v>
      </c>
      <c r="L53" s="288" t="s">
        <v>127</v>
      </c>
      <c r="M53" s="396" t="s">
        <v>128</v>
      </c>
      <c r="N53" s="396" t="s">
        <v>129</v>
      </c>
      <c r="O53" s="459" t="s">
        <v>130</v>
      </c>
      <c r="P53" s="891"/>
      <c r="Q53" s="892"/>
      <c r="R53" s="460" t="s">
        <v>119</v>
      </c>
      <c r="S53" s="417" t="s">
        <v>120</v>
      </c>
      <c r="T53" s="417" t="s">
        <v>121</v>
      </c>
      <c r="U53" s="289" t="s">
        <v>122</v>
      </c>
      <c r="V53" s="417" t="s">
        <v>123</v>
      </c>
      <c r="W53" s="417" t="s">
        <v>124</v>
      </c>
      <c r="X53" s="417" t="s">
        <v>125</v>
      </c>
      <c r="Y53" s="289" t="s">
        <v>126</v>
      </c>
      <c r="Z53" s="460" t="s">
        <v>127</v>
      </c>
      <c r="AA53" s="417" t="s">
        <v>128</v>
      </c>
      <c r="AB53" s="417" t="s">
        <v>129</v>
      </c>
      <c r="AC53" s="460" t="s">
        <v>130</v>
      </c>
      <c r="AD53" s="853"/>
      <c r="AE53" s="854"/>
      <c r="AF53" s="879"/>
      <c r="AG53" s="879"/>
      <c r="AH53" s="879"/>
      <c r="AI53" s="879"/>
      <c r="AJ53" s="879"/>
      <c r="AK53" s="879"/>
      <c r="AL53" s="882"/>
    </row>
    <row r="54" spans="1:44" ht="13" customHeight="1" thickTop="1" x14ac:dyDescent="0.2">
      <c r="A54" s="947" t="s">
        <v>266</v>
      </c>
      <c r="B54" s="461" t="s">
        <v>107</v>
      </c>
      <c r="C54" s="462" t="s">
        <v>314</v>
      </c>
      <c r="D54" s="949"/>
      <c r="E54" s="950"/>
      <c r="F54" s="950"/>
      <c r="G54" s="951"/>
      <c r="H54" s="463"/>
      <c r="I54" s="463"/>
      <c r="J54" s="463"/>
      <c r="K54" s="464"/>
      <c r="L54" s="465"/>
      <c r="M54" s="466"/>
      <c r="N54" s="466"/>
      <c r="O54" s="466"/>
      <c r="P54" s="467"/>
      <c r="Q54" s="468"/>
      <c r="R54" s="949"/>
      <c r="S54" s="950"/>
      <c r="T54" s="950"/>
      <c r="U54" s="951"/>
      <c r="V54" s="463"/>
      <c r="W54" s="463"/>
      <c r="X54" s="463"/>
      <c r="Y54" s="464"/>
      <c r="Z54" s="465"/>
      <c r="AA54" s="466"/>
      <c r="AB54" s="466"/>
      <c r="AC54" s="466"/>
      <c r="AD54" s="467"/>
      <c r="AE54" s="468"/>
      <c r="AF54" s="467"/>
      <c r="AG54" s="468"/>
      <c r="AH54" s="935" t="s">
        <v>315</v>
      </c>
      <c r="AI54" s="936"/>
      <c r="AJ54" s="936"/>
      <c r="AK54" s="936"/>
      <c r="AL54" s="937"/>
    </row>
    <row r="55" spans="1:44" ht="13" customHeight="1" x14ac:dyDescent="0.2">
      <c r="A55" s="948"/>
      <c r="B55" s="469" t="s">
        <v>108</v>
      </c>
      <c r="C55" s="470" t="s">
        <v>314</v>
      </c>
      <c r="D55" s="938"/>
      <c r="E55" s="939"/>
      <c r="F55" s="939"/>
      <c r="G55" s="940"/>
      <c r="H55" s="941"/>
      <c r="I55" s="942"/>
      <c r="J55" s="942"/>
      <c r="K55" s="943"/>
      <c r="L55" s="471"/>
      <c r="M55" s="472"/>
      <c r="N55" s="472"/>
      <c r="O55" s="472"/>
      <c r="P55" s="473"/>
      <c r="Q55" s="474"/>
      <c r="R55" s="938"/>
      <c r="S55" s="939"/>
      <c r="T55" s="939"/>
      <c r="U55" s="940"/>
      <c r="V55" s="941"/>
      <c r="W55" s="942"/>
      <c r="X55" s="942"/>
      <c r="Y55" s="943"/>
      <c r="Z55" s="471"/>
      <c r="AA55" s="472"/>
      <c r="AB55" s="472"/>
      <c r="AC55" s="472"/>
      <c r="AD55" s="473"/>
      <c r="AE55" s="474"/>
      <c r="AF55" s="473"/>
      <c r="AG55" s="474"/>
      <c r="AH55" s="944" t="s">
        <v>265</v>
      </c>
      <c r="AI55" s="945"/>
      <c r="AJ55" s="945"/>
      <c r="AK55" s="945"/>
      <c r="AL55" s="946"/>
    </row>
    <row r="56" spans="1:44" ht="13" customHeight="1" x14ac:dyDescent="0.2">
      <c r="A56" s="952" t="s">
        <v>131</v>
      </c>
      <c r="B56" s="275" t="s">
        <v>345</v>
      </c>
      <c r="C56" s="275" t="s">
        <v>347</v>
      </c>
      <c r="D56" s="658"/>
      <c r="E56" s="657"/>
      <c r="F56" s="657"/>
      <c r="G56" s="657"/>
      <c r="H56" s="658"/>
      <c r="I56" s="657"/>
      <c r="J56" s="657"/>
      <c r="K56" s="657"/>
      <c r="L56" s="651"/>
      <c r="M56" s="652"/>
      <c r="N56" s="652"/>
      <c r="O56" s="652"/>
      <c r="P56" s="653"/>
      <c r="Q56" s="654"/>
      <c r="R56" s="658"/>
      <c r="S56" s="657"/>
      <c r="T56" s="657"/>
      <c r="U56" s="657"/>
      <c r="V56" s="658"/>
      <c r="W56" s="657"/>
      <c r="X56" s="657"/>
      <c r="Y56" s="657"/>
      <c r="Z56" s="655"/>
      <c r="AA56" s="652"/>
      <c r="AB56" s="652"/>
      <c r="AC56" s="652"/>
      <c r="AD56" s="653"/>
      <c r="AE56" s="654"/>
      <c r="AF56" s="653"/>
      <c r="AG56" s="654"/>
      <c r="AH56" s="223"/>
      <c r="AI56" s="222"/>
      <c r="AJ56" s="222"/>
      <c r="AK56" s="222"/>
      <c r="AL56" s="656"/>
    </row>
    <row r="57" spans="1:44" ht="13" customHeight="1" x14ac:dyDescent="0.2">
      <c r="A57" s="1068"/>
      <c r="B57" s="275" t="s">
        <v>346</v>
      </c>
      <c r="C57" s="275" t="s">
        <v>348</v>
      </c>
      <c r="D57" s="1070">
        <v>7</v>
      </c>
      <c r="E57" s="1071"/>
      <c r="F57" s="1071"/>
      <c r="G57" s="1072"/>
      <c r="H57" s="1070">
        <v>7</v>
      </c>
      <c r="I57" s="1071"/>
      <c r="J57" s="1071"/>
      <c r="K57" s="1072"/>
      <c r="L57" s="651"/>
      <c r="M57" s="652"/>
      <c r="N57" s="652"/>
      <c r="O57" s="652"/>
      <c r="P57" s="653"/>
      <c r="Q57" s="654"/>
      <c r="R57" s="1070"/>
      <c r="S57" s="1071"/>
      <c r="T57" s="1071"/>
      <c r="U57" s="1072"/>
      <c r="V57" s="1070"/>
      <c r="W57" s="1071"/>
      <c r="X57" s="1071"/>
      <c r="Y57" s="1072"/>
      <c r="Z57" s="655"/>
      <c r="AA57" s="652"/>
      <c r="AB57" s="652"/>
      <c r="AC57" s="652"/>
      <c r="AD57" s="653"/>
      <c r="AE57" s="654"/>
      <c r="AF57" s="653"/>
      <c r="AG57" s="654"/>
      <c r="AH57" s="223"/>
      <c r="AI57" s="222"/>
      <c r="AJ57" s="222"/>
      <c r="AK57" s="222"/>
      <c r="AL57" s="656"/>
    </row>
    <row r="58" spans="1:44" ht="13" customHeight="1" x14ac:dyDescent="0.2">
      <c r="A58" s="1068"/>
      <c r="B58" s="926" t="s">
        <v>107</v>
      </c>
      <c r="C58" s="475" t="s">
        <v>118</v>
      </c>
      <c r="D58" s="476"/>
      <c r="E58" s="477">
        <f>E56*D57</f>
        <v>0</v>
      </c>
      <c r="F58" s="477">
        <f>F56*D57</f>
        <v>0</v>
      </c>
      <c r="G58" s="478">
        <f>G56*D57</f>
        <v>0</v>
      </c>
      <c r="H58" s="479"/>
      <c r="I58" s="479"/>
      <c r="J58" s="479"/>
      <c r="K58" s="480"/>
      <c r="L58" s="476"/>
      <c r="M58" s="479"/>
      <c r="N58" s="479"/>
      <c r="O58" s="479"/>
      <c r="P58" s="481">
        <f>SUM(D58:O58)</f>
        <v>0</v>
      </c>
      <c r="Q58" s="928">
        <f>+SUM(P58:P59)</f>
        <v>0</v>
      </c>
      <c r="R58" s="476"/>
      <c r="S58" s="477">
        <f>S56*R57</f>
        <v>0</v>
      </c>
      <c r="T58" s="477">
        <f>T56*R57</f>
        <v>0</v>
      </c>
      <c r="U58" s="478">
        <f>U56*R57</f>
        <v>0</v>
      </c>
      <c r="V58" s="479"/>
      <c r="W58" s="479"/>
      <c r="X58" s="479"/>
      <c r="Y58" s="480"/>
      <c r="Z58" s="479"/>
      <c r="AA58" s="479"/>
      <c r="AB58" s="479"/>
      <c r="AC58" s="479"/>
      <c r="AD58" s="481">
        <f>SUM(R58:AC58)</f>
        <v>0</v>
      </c>
      <c r="AE58" s="928">
        <f>+SUM(AD58:AD59)</f>
        <v>0</v>
      </c>
      <c r="AF58" s="482"/>
      <c r="AG58" s="930"/>
      <c r="AH58" s="483"/>
      <c r="AI58" s="484"/>
      <c r="AJ58" s="484"/>
      <c r="AK58" s="484"/>
      <c r="AL58" s="485"/>
    </row>
    <row r="59" spans="1:44" ht="13" customHeight="1" x14ac:dyDescent="0.2">
      <c r="A59" s="1068"/>
      <c r="B59" s="927"/>
      <c r="C59" s="486" t="s">
        <v>132</v>
      </c>
      <c r="D59" s="487">
        <f>D56*D57</f>
        <v>0</v>
      </c>
      <c r="E59" s="488"/>
      <c r="F59" s="488"/>
      <c r="G59" s="489"/>
      <c r="H59" s="488"/>
      <c r="I59" s="488"/>
      <c r="J59" s="488"/>
      <c r="K59" s="489"/>
      <c r="L59" s="490"/>
      <c r="M59" s="488"/>
      <c r="N59" s="488"/>
      <c r="O59" s="488"/>
      <c r="P59" s="491">
        <f>SUM(D59:O59)</f>
        <v>0</v>
      </c>
      <c r="Q59" s="929"/>
      <c r="R59" s="487">
        <f>R56*R57</f>
        <v>0</v>
      </c>
      <c r="S59" s="488"/>
      <c r="T59" s="488"/>
      <c r="U59" s="489"/>
      <c r="V59" s="488"/>
      <c r="W59" s="488"/>
      <c r="X59" s="488"/>
      <c r="Y59" s="489"/>
      <c r="Z59" s="488"/>
      <c r="AA59" s="488"/>
      <c r="AB59" s="488"/>
      <c r="AC59" s="488"/>
      <c r="AD59" s="491">
        <f>SUM(R59:AC59)</f>
        <v>0</v>
      </c>
      <c r="AE59" s="929"/>
      <c r="AF59" s="492"/>
      <c r="AG59" s="931"/>
      <c r="AH59" s="493"/>
      <c r="AI59" s="494"/>
      <c r="AJ59" s="494"/>
      <c r="AK59" s="494"/>
      <c r="AL59" s="495"/>
    </row>
    <row r="60" spans="1:44" ht="13" customHeight="1" x14ac:dyDescent="0.2">
      <c r="A60" s="1069"/>
      <c r="B60" s="496" t="s">
        <v>108</v>
      </c>
      <c r="C60" s="376" t="s">
        <v>132</v>
      </c>
      <c r="D60" s="497"/>
      <c r="E60" s="498"/>
      <c r="F60" s="498"/>
      <c r="G60" s="499"/>
      <c r="H60" s="500">
        <f>H56*H57</f>
        <v>0</v>
      </c>
      <c r="I60" s="500">
        <f>I56*H57</f>
        <v>0</v>
      </c>
      <c r="J60" s="500">
        <f>J56*H57</f>
        <v>0</v>
      </c>
      <c r="K60" s="501">
        <f>K56*H57</f>
        <v>0</v>
      </c>
      <c r="L60" s="497"/>
      <c r="M60" s="498"/>
      <c r="N60" s="498"/>
      <c r="O60" s="498"/>
      <c r="P60" s="502"/>
      <c r="Q60" s="503">
        <f>+SUM(D60:O60)</f>
        <v>0</v>
      </c>
      <c r="R60" s="497"/>
      <c r="S60" s="498"/>
      <c r="T60" s="498"/>
      <c r="U60" s="499"/>
      <c r="V60" s="500">
        <f>V56*V57</f>
        <v>0</v>
      </c>
      <c r="W60" s="500">
        <f>W56*V57</f>
        <v>0</v>
      </c>
      <c r="X60" s="500">
        <f>X56*V57</f>
        <v>0</v>
      </c>
      <c r="Y60" s="501">
        <f>Y56*V57</f>
        <v>0</v>
      </c>
      <c r="Z60" s="497"/>
      <c r="AA60" s="498"/>
      <c r="AB60" s="498"/>
      <c r="AC60" s="498"/>
      <c r="AD60" s="502"/>
      <c r="AE60" s="503">
        <f>+SUM(R60:AC60)</f>
        <v>0</v>
      </c>
      <c r="AF60" s="504"/>
      <c r="AG60" s="505"/>
      <c r="AH60" s="506"/>
      <c r="AI60" s="507"/>
      <c r="AJ60" s="507"/>
      <c r="AK60" s="507"/>
      <c r="AL60" s="508"/>
    </row>
    <row r="61" spans="1:44" ht="13" customHeight="1" x14ac:dyDescent="0.2">
      <c r="A61" s="932" t="s">
        <v>133</v>
      </c>
      <c r="B61" s="933"/>
      <c r="C61" s="934"/>
      <c r="D61" s="509">
        <v>35</v>
      </c>
      <c r="E61" s="510">
        <v>70</v>
      </c>
      <c r="F61" s="510">
        <v>80</v>
      </c>
      <c r="G61" s="511">
        <v>50</v>
      </c>
      <c r="H61" s="510">
        <v>45</v>
      </c>
      <c r="I61" s="510">
        <v>60</v>
      </c>
      <c r="J61" s="510">
        <v>60</v>
      </c>
      <c r="K61" s="512">
        <v>35</v>
      </c>
      <c r="L61" s="380"/>
      <c r="M61" s="513"/>
      <c r="N61" s="514"/>
      <c r="O61" s="514"/>
      <c r="P61" s="515"/>
      <c r="Q61" s="516"/>
      <c r="R61" s="509">
        <v>35</v>
      </c>
      <c r="S61" s="510">
        <v>70</v>
      </c>
      <c r="T61" s="510">
        <v>80</v>
      </c>
      <c r="U61" s="511">
        <v>50</v>
      </c>
      <c r="V61" s="510">
        <v>45</v>
      </c>
      <c r="W61" s="510">
        <v>60</v>
      </c>
      <c r="X61" s="510">
        <v>60</v>
      </c>
      <c r="Y61" s="512">
        <v>35</v>
      </c>
      <c r="Z61" s="380"/>
      <c r="AA61" s="513"/>
      <c r="AB61" s="514"/>
      <c r="AC61" s="514"/>
      <c r="AD61" s="515"/>
      <c r="AE61" s="516"/>
      <c r="AF61" s="515"/>
      <c r="AG61" s="516"/>
      <c r="AH61" s="517"/>
      <c r="AI61" s="518"/>
      <c r="AJ61" s="518"/>
      <c r="AK61" s="518"/>
      <c r="AL61" s="519"/>
    </row>
    <row r="62" spans="1:44" ht="13" customHeight="1" x14ac:dyDescent="0.2">
      <c r="A62" s="952" t="s">
        <v>134</v>
      </c>
      <c r="B62" s="926" t="s">
        <v>107</v>
      </c>
      <c r="C62" s="475" t="s">
        <v>118</v>
      </c>
      <c r="D62" s="476"/>
      <c r="E62" s="520">
        <f>+E58*E61/100</f>
        <v>0</v>
      </c>
      <c r="F62" s="520">
        <f>+F58*F61/100</f>
        <v>0</v>
      </c>
      <c r="G62" s="521">
        <f>+G58*G61/100</f>
        <v>0</v>
      </c>
      <c r="H62" s="479"/>
      <c r="I62" s="479"/>
      <c r="J62" s="479"/>
      <c r="K62" s="480"/>
      <c r="L62" s="476"/>
      <c r="M62" s="479"/>
      <c r="N62" s="479"/>
      <c r="O62" s="479"/>
      <c r="P62" s="481">
        <f>SUM(D62:O62)</f>
        <v>0</v>
      </c>
      <c r="Q62" s="928">
        <f>+SUM(P62:P63)</f>
        <v>0</v>
      </c>
      <c r="R62" s="476"/>
      <c r="S62" s="520">
        <f>+S58*S61/100</f>
        <v>0</v>
      </c>
      <c r="T62" s="520">
        <f>+T58*T61/100</f>
        <v>0</v>
      </c>
      <c r="U62" s="521">
        <f>+U58*U61/100</f>
        <v>0</v>
      </c>
      <c r="V62" s="479"/>
      <c r="W62" s="479"/>
      <c r="X62" s="479"/>
      <c r="Y62" s="480"/>
      <c r="Z62" s="479"/>
      <c r="AA62" s="479"/>
      <c r="AB62" s="479"/>
      <c r="AC62" s="479"/>
      <c r="AD62" s="481">
        <f>SUM(R62:AC62)</f>
        <v>0</v>
      </c>
      <c r="AE62" s="928">
        <f>+SUM(AD62:AD63)</f>
        <v>0</v>
      </c>
      <c r="AF62" s="482"/>
      <c r="AG62" s="930"/>
      <c r="AH62" s="483"/>
      <c r="AI62" s="484"/>
      <c r="AJ62" s="484"/>
      <c r="AK62" s="484"/>
      <c r="AL62" s="485"/>
    </row>
    <row r="63" spans="1:44" ht="13" customHeight="1" x14ac:dyDescent="0.2">
      <c r="A63" s="953"/>
      <c r="B63" s="927"/>
      <c r="C63" s="486" t="s">
        <v>132</v>
      </c>
      <c r="D63" s="522">
        <f>+D61*D59/100</f>
        <v>0</v>
      </c>
      <c r="E63" s="488"/>
      <c r="F63" s="488"/>
      <c r="G63" s="489"/>
      <c r="H63" s="488"/>
      <c r="I63" s="488"/>
      <c r="J63" s="488"/>
      <c r="K63" s="489"/>
      <c r="L63" s="490"/>
      <c r="M63" s="488"/>
      <c r="N63" s="488"/>
      <c r="O63" s="488"/>
      <c r="P63" s="491">
        <f>SUM(D63:O63)</f>
        <v>0</v>
      </c>
      <c r="Q63" s="929"/>
      <c r="R63" s="522">
        <f>+R61*R59/100</f>
        <v>0</v>
      </c>
      <c r="S63" s="488"/>
      <c r="T63" s="488"/>
      <c r="U63" s="489"/>
      <c r="V63" s="488"/>
      <c r="W63" s="488"/>
      <c r="X63" s="488"/>
      <c r="Y63" s="489"/>
      <c r="Z63" s="488"/>
      <c r="AA63" s="488"/>
      <c r="AB63" s="488"/>
      <c r="AC63" s="488"/>
      <c r="AD63" s="491">
        <f>SUM(R63:AC63)</f>
        <v>0</v>
      </c>
      <c r="AE63" s="929"/>
      <c r="AF63" s="492"/>
      <c r="AG63" s="931"/>
      <c r="AH63" s="493"/>
      <c r="AI63" s="494"/>
      <c r="AJ63" s="494"/>
      <c r="AK63" s="494"/>
      <c r="AL63" s="495"/>
    </row>
    <row r="64" spans="1:44" ht="13" customHeight="1" x14ac:dyDescent="0.2">
      <c r="A64" s="948"/>
      <c r="B64" s="496" t="s">
        <v>108</v>
      </c>
      <c r="C64" s="376" t="s">
        <v>132</v>
      </c>
      <c r="D64" s="497"/>
      <c r="E64" s="498"/>
      <c r="F64" s="498"/>
      <c r="G64" s="499"/>
      <c r="H64" s="523">
        <f>+H60*H61/100</f>
        <v>0</v>
      </c>
      <c r="I64" s="523">
        <f>+I60*I61/100</f>
        <v>0</v>
      </c>
      <c r="J64" s="523">
        <f>+J60*J61/100</f>
        <v>0</v>
      </c>
      <c r="K64" s="524">
        <f>+K60*K61/100</f>
        <v>0</v>
      </c>
      <c r="L64" s="497"/>
      <c r="M64" s="498"/>
      <c r="N64" s="498"/>
      <c r="O64" s="498"/>
      <c r="P64" s="502"/>
      <c r="Q64" s="503">
        <f>+SUM(D64:O64)</f>
        <v>0</v>
      </c>
      <c r="R64" s="497"/>
      <c r="S64" s="498"/>
      <c r="T64" s="498"/>
      <c r="U64" s="499"/>
      <c r="V64" s="523">
        <f>+V60*V61/100</f>
        <v>0</v>
      </c>
      <c r="W64" s="523">
        <f>+W60*W61/100</f>
        <v>0</v>
      </c>
      <c r="X64" s="523">
        <f>+X60*X61/100</f>
        <v>0</v>
      </c>
      <c r="Y64" s="524">
        <f>+Y60*Y61/100</f>
        <v>0</v>
      </c>
      <c r="Z64" s="497"/>
      <c r="AA64" s="498"/>
      <c r="AB64" s="498"/>
      <c r="AC64" s="498"/>
      <c r="AD64" s="502"/>
      <c r="AE64" s="503">
        <f>+SUM(R64:AC64)</f>
        <v>0</v>
      </c>
      <c r="AF64" s="504"/>
      <c r="AG64" s="505"/>
      <c r="AH64" s="506"/>
      <c r="AI64" s="507"/>
      <c r="AJ64" s="507"/>
      <c r="AK64" s="507"/>
      <c r="AL64" s="508"/>
    </row>
    <row r="65" spans="1:44" ht="13" customHeight="1" x14ac:dyDescent="0.2">
      <c r="A65" s="954" t="s">
        <v>135</v>
      </c>
      <c r="B65" s="926" t="s">
        <v>107</v>
      </c>
      <c r="C65" s="475" t="s">
        <v>118</v>
      </c>
      <c r="D65" s="476"/>
      <c r="E65" s="520">
        <f>+D54*E62</f>
        <v>0</v>
      </c>
      <c r="F65" s="520">
        <f>+D54*F62</f>
        <v>0</v>
      </c>
      <c r="G65" s="521">
        <f>+D54*G62</f>
        <v>0</v>
      </c>
      <c r="H65" s="479"/>
      <c r="I65" s="479"/>
      <c r="J65" s="479"/>
      <c r="K65" s="480"/>
      <c r="L65" s="476"/>
      <c r="M65" s="479"/>
      <c r="N65" s="479"/>
      <c r="O65" s="479"/>
      <c r="P65" s="481">
        <f>SUM(D65:O65)</f>
        <v>0</v>
      </c>
      <c r="Q65" s="928">
        <f>+SUM(P65:P66)</f>
        <v>0</v>
      </c>
      <c r="R65" s="476"/>
      <c r="S65" s="520">
        <f>+R54*S62</f>
        <v>0</v>
      </c>
      <c r="T65" s="520">
        <f>+R54*T62</f>
        <v>0</v>
      </c>
      <c r="U65" s="521">
        <f>+R54*U62</f>
        <v>0</v>
      </c>
      <c r="V65" s="479"/>
      <c r="W65" s="479"/>
      <c r="X65" s="479"/>
      <c r="Y65" s="480"/>
      <c r="Z65" s="479"/>
      <c r="AA65" s="479"/>
      <c r="AB65" s="479"/>
      <c r="AC65" s="479"/>
      <c r="AD65" s="481">
        <f>SUM(R65:AC65)</f>
        <v>0</v>
      </c>
      <c r="AE65" s="928">
        <f>+SUM(AD65:AD66)</f>
        <v>0</v>
      </c>
      <c r="AF65" s="481">
        <f t="shared" ref="AF65:AG67" si="40">+P65+AD65</f>
        <v>0</v>
      </c>
      <c r="AG65" s="928">
        <f t="shared" si="40"/>
        <v>0</v>
      </c>
      <c r="AH65" s="483"/>
      <c r="AI65" s="484"/>
      <c r="AJ65" s="484"/>
      <c r="AK65" s="484"/>
      <c r="AL65" s="485"/>
    </row>
    <row r="66" spans="1:44" ht="13" customHeight="1" x14ac:dyDescent="0.2">
      <c r="A66" s="955"/>
      <c r="B66" s="927"/>
      <c r="C66" s="486" t="s">
        <v>132</v>
      </c>
      <c r="D66" s="522">
        <f>+D54*D63</f>
        <v>0</v>
      </c>
      <c r="E66" s="488"/>
      <c r="F66" s="488"/>
      <c r="G66" s="489"/>
      <c r="H66" s="488"/>
      <c r="I66" s="488"/>
      <c r="J66" s="488"/>
      <c r="K66" s="489"/>
      <c r="L66" s="490"/>
      <c r="M66" s="488"/>
      <c r="N66" s="488"/>
      <c r="O66" s="488"/>
      <c r="P66" s="491">
        <f>SUM(D66:O66)</f>
        <v>0</v>
      </c>
      <c r="Q66" s="929"/>
      <c r="R66" s="522">
        <f>+R54*R63</f>
        <v>0</v>
      </c>
      <c r="S66" s="488"/>
      <c r="T66" s="488"/>
      <c r="U66" s="489"/>
      <c r="V66" s="488"/>
      <c r="W66" s="488"/>
      <c r="X66" s="488"/>
      <c r="Y66" s="489"/>
      <c r="Z66" s="488"/>
      <c r="AA66" s="488"/>
      <c r="AB66" s="488"/>
      <c r="AC66" s="488"/>
      <c r="AD66" s="491">
        <f>SUM(R66:AC66)</f>
        <v>0</v>
      </c>
      <c r="AE66" s="929"/>
      <c r="AF66" s="491">
        <f t="shared" si="40"/>
        <v>0</v>
      </c>
      <c r="AG66" s="929">
        <f t="shared" si="40"/>
        <v>0</v>
      </c>
      <c r="AH66" s="493"/>
      <c r="AI66" s="494"/>
      <c r="AJ66" s="494"/>
      <c r="AK66" s="494"/>
      <c r="AL66" s="495"/>
    </row>
    <row r="67" spans="1:44" ht="13" customHeight="1" x14ac:dyDescent="0.2">
      <c r="A67" s="955"/>
      <c r="B67" s="525" t="s">
        <v>108</v>
      </c>
      <c r="C67" s="526" t="s">
        <v>132</v>
      </c>
      <c r="D67" s="527"/>
      <c r="E67" s="528"/>
      <c r="F67" s="528"/>
      <c r="G67" s="529"/>
      <c r="H67" s="530">
        <f>+$H$55*H64</f>
        <v>0</v>
      </c>
      <c r="I67" s="530">
        <f t="shared" ref="I67:K67" si="41">+$H$55*I64</f>
        <v>0</v>
      </c>
      <c r="J67" s="530">
        <f t="shared" si="41"/>
        <v>0</v>
      </c>
      <c r="K67" s="531">
        <f t="shared" si="41"/>
        <v>0</v>
      </c>
      <c r="L67" s="497"/>
      <c r="M67" s="498"/>
      <c r="N67" s="498"/>
      <c r="O67" s="498"/>
      <c r="P67" s="502"/>
      <c r="Q67" s="532">
        <f>+SUM(H67:O67)</f>
        <v>0</v>
      </c>
      <c r="R67" s="527"/>
      <c r="S67" s="528"/>
      <c r="T67" s="528"/>
      <c r="U67" s="529"/>
      <c r="V67" s="530">
        <f>+$V$55*V64</f>
        <v>0</v>
      </c>
      <c r="W67" s="530">
        <f t="shared" ref="W67:Y67" si="42">+$V$55*W64</f>
        <v>0</v>
      </c>
      <c r="X67" s="530">
        <f t="shared" si="42"/>
        <v>0</v>
      </c>
      <c r="Y67" s="531">
        <f t="shared" si="42"/>
        <v>0</v>
      </c>
      <c r="Z67" s="497"/>
      <c r="AA67" s="498"/>
      <c r="AB67" s="498"/>
      <c r="AC67" s="498"/>
      <c r="AD67" s="502"/>
      <c r="AE67" s="532">
        <f>+SUM(V67:AC67)</f>
        <v>0</v>
      </c>
      <c r="AF67" s="502">
        <f t="shared" si="40"/>
        <v>0</v>
      </c>
      <c r="AG67" s="503">
        <f t="shared" si="40"/>
        <v>0</v>
      </c>
      <c r="AH67" s="506"/>
      <c r="AI67" s="507"/>
      <c r="AJ67" s="507"/>
      <c r="AK67" s="507"/>
      <c r="AL67" s="508"/>
    </row>
    <row r="68" spans="1:44" ht="13" customHeight="1" thickBot="1" x14ac:dyDescent="0.25">
      <c r="A68" s="954" t="s">
        <v>137</v>
      </c>
      <c r="B68" s="971" t="s">
        <v>107</v>
      </c>
      <c r="C68" s="533" t="s">
        <v>118</v>
      </c>
      <c r="D68" s="476"/>
      <c r="E68" s="477">
        <f>31*24-E58</f>
        <v>744</v>
      </c>
      <c r="F68" s="477">
        <f>31*24-F58</f>
        <v>744</v>
      </c>
      <c r="G68" s="478">
        <f>30*24-G58</f>
        <v>720</v>
      </c>
      <c r="H68" s="479"/>
      <c r="I68" s="479"/>
      <c r="J68" s="479"/>
      <c r="K68" s="480"/>
      <c r="L68" s="534"/>
      <c r="M68" s="535"/>
      <c r="N68" s="535"/>
      <c r="O68" s="536"/>
      <c r="P68" s="537">
        <f>SUM(D68:O68)</f>
        <v>2208</v>
      </c>
      <c r="Q68" s="538"/>
      <c r="R68" s="476"/>
      <c r="S68" s="477">
        <f>31*24-S58</f>
        <v>744</v>
      </c>
      <c r="T68" s="477">
        <f>31*24-T58</f>
        <v>744</v>
      </c>
      <c r="U68" s="478">
        <f>30*24-U58</f>
        <v>720</v>
      </c>
      <c r="V68" s="479"/>
      <c r="W68" s="479"/>
      <c r="X68" s="479"/>
      <c r="Y68" s="480"/>
      <c r="Z68" s="534"/>
      <c r="AA68" s="535"/>
      <c r="AB68" s="535"/>
      <c r="AC68" s="535"/>
      <c r="AD68" s="537">
        <f>SUM(R68:AC68)</f>
        <v>2208</v>
      </c>
      <c r="AE68" s="538"/>
      <c r="AF68" s="482"/>
      <c r="AG68" s="930"/>
      <c r="AH68" s="539"/>
      <c r="AI68" s="484"/>
      <c r="AJ68" s="484"/>
      <c r="AK68" s="484"/>
      <c r="AL68" s="485"/>
      <c r="AN68" s="280" t="s">
        <v>136</v>
      </c>
    </row>
    <row r="69" spans="1:44" ht="13" customHeight="1" x14ac:dyDescent="0.2">
      <c r="A69" s="955"/>
      <c r="B69" s="972"/>
      <c r="C69" s="486" t="s">
        <v>132</v>
      </c>
      <c r="D69" s="487">
        <f>30*24-D59</f>
        <v>720</v>
      </c>
      <c r="E69" s="488"/>
      <c r="F69" s="488"/>
      <c r="G69" s="489"/>
      <c r="H69" s="488"/>
      <c r="I69" s="488"/>
      <c r="J69" s="488"/>
      <c r="K69" s="489"/>
      <c r="L69" s="973">
        <f>30*24</f>
        <v>720</v>
      </c>
      <c r="M69" s="956">
        <f>31*24</f>
        <v>744</v>
      </c>
      <c r="N69" s="956">
        <f>31*24</f>
        <v>744</v>
      </c>
      <c r="O69" s="956">
        <f>30*24</f>
        <v>720</v>
      </c>
      <c r="P69" s="958">
        <f>SUM(D69:O70)</f>
        <v>6552</v>
      </c>
      <c r="Q69" s="540"/>
      <c r="R69" s="487">
        <f>30*24-R59</f>
        <v>720</v>
      </c>
      <c r="S69" s="488"/>
      <c r="T69" s="488"/>
      <c r="U69" s="489"/>
      <c r="V69" s="488"/>
      <c r="W69" s="488"/>
      <c r="X69" s="488"/>
      <c r="Y69" s="489"/>
      <c r="Z69" s="973">
        <f>30*24</f>
        <v>720</v>
      </c>
      <c r="AA69" s="956">
        <f>31*24</f>
        <v>744</v>
      </c>
      <c r="AB69" s="956">
        <f>31*24</f>
        <v>744</v>
      </c>
      <c r="AC69" s="956">
        <f>30*24</f>
        <v>720</v>
      </c>
      <c r="AD69" s="958">
        <f>SUM(R69:AC70)</f>
        <v>6552</v>
      </c>
      <c r="AE69" s="540"/>
      <c r="AF69" s="492"/>
      <c r="AG69" s="931"/>
      <c r="AH69" s="493"/>
      <c r="AI69" s="494"/>
      <c r="AJ69" s="494"/>
      <c r="AK69" s="494"/>
      <c r="AL69" s="495"/>
      <c r="AN69" s="960" t="s">
        <v>316</v>
      </c>
      <c r="AO69" s="961"/>
      <c r="AP69" s="541" t="s">
        <v>317</v>
      </c>
      <c r="AQ69" s="541" t="s">
        <v>318</v>
      </c>
      <c r="AR69" s="542" t="s">
        <v>319</v>
      </c>
    </row>
    <row r="70" spans="1:44" ht="13" customHeight="1" x14ac:dyDescent="0.2">
      <c r="A70" s="955"/>
      <c r="B70" s="496" t="s">
        <v>108</v>
      </c>
      <c r="C70" s="376" t="s">
        <v>132</v>
      </c>
      <c r="D70" s="497"/>
      <c r="E70" s="498"/>
      <c r="F70" s="498"/>
      <c r="G70" s="499"/>
      <c r="H70" s="500">
        <f>31*24-H60</f>
        <v>744</v>
      </c>
      <c r="I70" s="500">
        <f>31*24-I60</f>
        <v>744</v>
      </c>
      <c r="J70" s="500">
        <f>28*24-J60</f>
        <v>672</v>
      </c>
      <c r="K70" s="501">
        <f>31*24-K60</f>
        <v>744</v>
      </c>
      <c r="L70" s="974"/>
      <c r="M70" s="957"/>
      <c r="N70" s="957"/>
      <c r="O70" s="957"/>
      <c r="P70" s="959"/>
      <c r="Q70" s="505"/>
      <c r="R70" s="497"/>
      <c r="S70" s="498"/>
      <c r="T70" s="498"/>
      <c r="U70" s="499"/>
      <c r="V70" s="500">
        <f>31*24-V60</f>
        <v>744</v>
      </c>
      <c r="W70" s="500">
        <f>31*24-W60</f>
        <v>744</v>
      </c>
      <c r="X70" s="500">
        <f>28*24-X60</f>
        <v>672</v>
      </c>
      <c r="Y70" s="501">
        <f>31*24-Y60</f>
        <v>744</v>
      </c>
      <c r="Z70" s="974"/>
      <c r="AA70" s="957"/>
      <c r="AB70" s="957"/>
      <c r="AC70" s="957"/>
      <c r="AD70" s="959"/>
      <c r="AE70" s="505"/>
      <c r="AF70" s="504"/>
      <c r="AG70" s="505"/>
      <c r="AH70" s="506"/>
      <c r="AI70" s="507"/>
      <c r="AJ70" s="507"/>
      <c r="AK70" s="507"/>
      <c r="AL70" s="508"/>
      <c r="AN70" s="962" t="s">
        <v>268</v>
      </c>
      <c r="AO70" s="543" t="s">
        <v>118</v>
      </c>
      <c r="AP70" s="543">
        <f>+P72+P75</f>
        <v>0</v>
      </c>
      <c r="AQ70" s="543">
        <f>+AD72+AD75</f>
        <v>0</v>
      </c>
      <c r="AR70" s="544">
        <f>SUM(AP70:AQ70)</f>
        <v>0</v>
      </c>
    </row>
    <row r="71" spans="1:44" ht="13" customHeight="1" x14ac:dyDescent="0.2">
      <c r="A71" s="963" t="s">
        <v>138</v>
      </c>
      <c r="B71" s="964"/>
      <c r="C71" s="376" t="s">
        <v>320</v>
      </c>
      <c r="D71" s="965">
        <f>IF(I19&gt;0,+Q19/I19,0)</f>
        <v>0</v>
      </c>
      <c r="E71" s="966"/>
      <c r="F71" s="966"/>
      <c r="G71" s="967"/>
      <c r="H71" s="968">
        <f>IF(J19&gt;0,R19/J19,0)</f>
        <v>0</v>
      </c>
      <c r="I71" s="969"/>
      <c r="J71" s="969"/>
      <c r="K71" s="970"/>
      <c r="L71" s="545"/>
      <c r="M71" s="546"/>
      <c r="N71" s="547"/>
      <c r="O71" s="547"/>
      <c r="P71" s="473"/>
      <c r="Q71" s="474"/>
      <c r="R71" s="965">
        <f>IF(K19&gt;0,+S19/K19,0)</f>
        <v>0</v>
      </c>
      <c r="S71" s="966"/>
      <c r="T71" s="966"/>
      <c r="U71" s="967"/>
      <c r="V71" s="968"/>
      <c r="W71" s="969"/>
      <c r="X71" s="969"/>
      <c r="Y71" s="970"/>
      <c r="Z71" s="545"/>
      <c r="AA71" s="546"/>
      <c r="AB71" s="547"/>
      <c r="AC71" s="547"/>
      <c r="AD71" s="473"/>
      <c r="AE71" s="474"/>
      <c r="AF71" s="473"/>
      <c r="AG71" s="474"/>
      <c r="AH71" s="979"/>
      <c r="AI71" s="980"/>
      <c r="AJ71" s="980"/>
      <c r="AK71" s="980"/>
      <c r="AL71" s="981"/>
      <c r="AN71" s="962"/>
      <c r="AO71" s="982" t="s">
        <v>132</v>
      </c>
      <c r="AP71" s="543">
        <f>+D73+D76</f>
        <v>0</v>
      </c>
      <c r="AQ71" s="543">
        <f>+R73+R76</f>
        <v>0</v>
      </c>
      <c r="AR71" s="544">
        <f t="shared" ref="AR71:AR73" si="43">SUM(AP71:AQ71)</f>
        <v>0</v>
      </c>
    </row>
    <row r="72" spans="1:44" ht="13" customHeight="1" x14ac:dyDescent="0.2">
      <c r="A72" s="952" t="s">
        <v>139</v>
      </c>
      <c r="B72" s="926" t="s">
        <v>107</v>
      </c>
      <c r="C72" s="475" t="s">
        <v>118</v>
      </c>
      <c r="D72" s="476"/>
      <c r="E72" s="520">
        <f>+E65*1000*$D$71+E68*$Y$19</f>
        <v>0</v>
      </c>
      <c r="F72" s="520">
        <f>+F65*1000*$D$71+F68*$Y$19</f>
        <v>0</v>
      </c>
      <c r="G72" s="521">
        <f>+G65*1000*$D$71+G68*$Y$19</f>
        <v>0</v>
      </c>
      <c r="H72" s="479"/>
      <c r="I72" s="479"/>
      <c r="J72" s="479"/>
      <c r="K72" s="480"/>
      <c r="L72" s="548"/>
      <c r="M72" s="549"/>
      <c r="N72" s="549"/>
      <c r="O72" s="536"/>
      <c r="P72" s="550">
        <f>SUM(D72:O72)</f>
        <v>0</v>
      </c>
      <c r="Q72" s="984">
        <f>+SUM(P72:P73)</f>
        <v>0</v>
      </c>
      <c r="R72" s="476"/>
      <c r="S72" s="520">
        <f>+S65*1000*$D$71+S68*$AA$19</f>
        <v>0</v>
      </c>
      <c r="T72" s="520">
        <f>+T65*1000*$D$71+T68*$AA$19</f>
        <v>0</v>
      </c>
      <c r="U72" s="521">
        <f>+U65*1000*$D$71+U68*$AA$19</f>
        <v>0</v>
      </c>
      <c r="V72" s="479"/>
      <c r="W72" s="479"/>
      <c r="X72" s="479"/>
      <c r="Y72" s="480"/>
      <c r="Z72" s="549"/>
      <c r="AA72" s="549"/>
      <c r="AB72" s="549"/>
      <c r="AC72" s="549"/>
      <c r="AD72" s="550">
        <f>SUM(R72:AC72)</f>
        <v>0</v>
      </c>
      <c r="AE72" s="984">
        <f>+SUM(AD72:AD73)</f>
        <v>0</v>
      </c>
      <c r="AF72" s="481">
        <f>+P72+AD72</f>
        <v>0</v>
      </c>
      <c r="AG72" s="928">
        <f t="shared" ref="AF72:AG77" si="44">+Q72+AE72</f>
        <v>0</v>
      </c>
      <c r="AH72" s="221"/>
      <c r="AI72" s="484"/>
      <c r="AJ72" s="484"/>
      <c r="AK72" s="484"/>
      <c r="AL72" s="485"/>
      <c r="AN72" s="551" t="s">
        <v>267</v>
      </c>
      <c r="AO72" s="982"/>
      <c r="AP72" s="543">
        <f>+Q74+Q77</f>
        <v>0</v>
      </c>
      <c r="AQ72" s="543">
        <f>+AE74+AE77</f>
        <v>0</v>
      </c>
      <c r="AR72" s="544">
        <f t="shared" si="43"/>
        <v>0</v>
      </c>
    </row>
    <row r="73" spans="1:44" ht="13" customHeight="1" thickBot="1" x14ac:dyDescent="0.25">
      <c r="A73" s="953"/>
      <c r="B73" s="927"/>
      <c r="C73" s="486" t="s">
        <v>132</v>
      </c>
      <c r="D73" s="522">
        <f>+D66*1000*$D$71+D69*$Y$19</f>
        <v>0</v>
      </c>
      <c r="E73" s="488"/>
      <c r="F73" s="488"/>
      <c r="G73" s="489"/>
      <c r="H73" s="488"/>
      <c r="I73" s="488"/>
      <c r="J73" s="488"/>
      <c r="K73" s="489"/>
      <c r="L73" s="976">
        <f>+L69*$Y$19</f>
        <v>0</v>
      </c>
      <c r="M73" s="975">
        <f>+M69*$Y$19</f>
        <v>0</v>
      </c>
      <c r="N73" s="975">
        <f>+N69*$Y$19</f>
        <v>0</v>
      </c>
      <c r="O73" s="975">
        <f>+O69*$Y$19</f>
        <v>0</v>
      </c>
      <c r="P73" s="552">
        <f>SUM(D73:O73)</f>
        <v>0</v>
      </c>
      <c r="Q73" s="985"/>
      <c r="R73" s="522">
        <f>+R66*1000*$R$71+R69*$AA$19</f>
        <v>0</v>
      </c>
      <c r="S73" s="488"/>
      <c r="T73" s="488"/>
      <c r="U73" s="489"/>
      <c r="V73" s="488"/>
      <c r="W73" s="488"/>
      <c r="X73" s="488"/>
      <c r="Y73" s="489"/>
      <c r="Z73" s="976">
        <f>+Z69*$AA$19</f>
        <v>0</v>
      </c>
      <c r="AA73" s="975">
        <f>+AA69*$AA$19</f>
        <v>0</v>
      </c>
      <c r="AB73" s="975">
        <f>+AB69*$AA$19</f>
        <v>0</v>
      </c>
      <c r="AC73" s="975">
        <f>+AC69*$AA$19</f>
        <v>0</v>
      </c>
      <c r="AD73" s="552">
        <f>SUM(R73:AC73)</f>
        <v>0</v>
      </c>
      <c r="AE73" s="985"/>
      <c r="AF73" s="491">
        <f t="shared" si="44"/>
        <v>0</v>
      </c>
      <c r="AG73" s="929">
        <f t="shared" si="44"/>
        <v>0</v>
      </c>
      <c r="AH73" s="493"/>
      <c r="AI73" s="494"/>
      <c r="AJ73" s="494"/>
      <c r="AK73" s="494"/>
      <c r="AL73" s="495"/>
      <c r="AN73" s="553" t="s">
        <v>261</v>
      </c>
      <c r="AO73" s="983"/>
      <c r="AP73" s="554">
        <f>+SUM(L73:O74)+SUM(L76:O77)</f>
        <v>0</v>
      </c>
      <c r="AQ73" s="554">
        <f>+SUM(Z73:AC74)+SUM(Z76:AC77)</f>
        <v>0</v>
      </c>
      <c r="AR73" s="555">
        <f t="shared" si="43"/>
        <v>0</v>
      </c>
    </row>
    <row r="74" spans="1:44" ht="13" customHeight="1" thickTop="1" thickBot="1" x14ac:dyDescent="0.25">
      <c r="A74" s="948"/>
      <c r="B74" s="496" t="s">
        <v>108</v>
      </c>
      <c r="C74" s="376" t="s">
        <v>132</v>
      </c>
      <c r="D74" s="497"/>
      <c r="E74" s="498"/>
      <c r="F74" s="498"/>
      <c r="G74" s="499"/>
      <c r="H74" s="523">
        <f>+H67*1000*$O$71+H70*$Z$19</f>
        <v>0</v>
      </c>
      <c r="I74" s="523">
        <f>+I67*1000*$O$71+I70*$Z$19</f>
        <v>0</v>
      </c>
      <c r="J74" s="523">
        <f>+J67*1000*$O$71+J70*$Z$19</f>
        <v>0</v>
      </c>
      <c r="K74" s="524">
        <f>+K67*1000*$O$71+K70*$Z$19</f>
        <v>0</v>
      </c>
      <c r="L74" s="974"/>
      <c r="M74" s="957"/>
      <c r="N74" s="957"/>
      <c r="O74" s="957"/>
      <c r="P74" s="556"/>
      <c r="Q74" s="524">
        <f>+SUM(D74:K74)</f>
        <v>0</v>
      </c>
      <c r="R74" s="497"/>
      <c r="S74" s="498"/>
      <c r="T74" s="498"/>
      <c r="U74" s="499"/>
      <c r="V74" s="523">
        <f>+V67*1000*$O$71+V70*$AB$19</f>
        <v>0</v>
      </c>
      <c r="W74" s="523">
        <f>+W67*1000*$O$71+W70*$AB$19</f>
        <v>0</v>
      </c>
      <c r="X74" s="523">
        <f>+X67*1000*$O$71+X70*$AB$19</f>
        <v>0</v>
      </c>
      <c r="Y74" s="524">
        <f>+Y67*1000*$O$71+Y70*$AB$19</f>
        <v>0</v>
      </c>
      <c r="Z74" s="974"/>
      <c r="AA74" s="957"/>
      <c r="AB74" s="957"/>
      <c r="AC74" s="957"/>
      <c r="AD74" s="556"/>
      <c r="AE74" s="524">
        <f>+SUM(R74:Y74)</f>
        <v>0</v>
      </c>
      <c r="AF74" s="502">
        <f t="shared" si="44"/>
        <v>0</v>
      </c>
      <c r="AG74" s="503">
        <f t="shared" si="44"/>
        <v>0</v>
      </c>
      <c r="AH74" s="506"/>
      <c r="AI74" s="507"/>
      <c r="AJ74" s="507"/>
      <c r="AK74" s="507"/>
      <c r="AL74" s="508"/>
      <c r="AN74" s="977" t="s">
        <v>94</v>
      </c>
      <c r="AO74" s="978"/>
      <c r="AP74" s="557">
        <f t="shared" ref="AP74:AQ74" si="45">SUM(AP70:AP73)</f>
        <v>0</v>
      </c>
      <c r="AQ74" s="557">
        <f t="shared" si="45"/>
        <v>0</v>
      </c>
      <c r="AR74" s="558">
        <f>SUM(AR70:AR73)</f>
        <v>0</v>
      </c>
    </row>
    <row r="75" spans="1:44" ht="13" customHeight="1" x14ac:dyDescent="0.2">
      <c r="A75" s="952" t="s">
        <v>140</v>
      </c>
      <c r="B75" s="926" t="s">
        <v>107</v>
      </c>
      <c r="C75" s="475" t="s">
        <v>118</v>
      </c>
      <c r="D75" s="476"/>
      <c r="E75" s="520">
        <f>+E58*$Q$31+E68*$Y$31</f>
        <v>0</v>
      </c>
      <c r="F75" s="520">
        <f>+F58*$Q$31+F68*$Y$31</f>
        <v>0</v>
      </c>
      <c r="G75" s="521">
        <f>+G58*$Q$31+G68*$Y$31</f>
        <v>0</v>
      </c>
      <c r="H75" s="479"/>
      <c r="I75" s="479"/>
      <c r="J75" s="479"/>
      <c r="K75" s="480"/>
      <c r="L75" s="548"/>
      <c r="M75" s="549"/>
      <c r="N75" s="549"/>
      <c r="O75" s="536"/>
      <c r="P75" s="550">
        <f>SUM(D75:O75)</f>
        <v>0</v>
      </c>
      <c r="Q75" s="984">
        <f>+SUM(P75:P76)</f>
        <v>0</v>
      </c>
      <c r="R75" s="476"/>
      <c r="S75" s="520">
        <f>+S58*$O$31</f>
        <v>0</v>
      </c>
      <c r="T75" s="520">
        <f>+T58*$O$31</f>
        <v>0</v>
      </c>
      <c r="U75" s="521">
        <f>+U58*$O$31</f>
        <v>0</v>
      </c>
      <c r="V75" s="479"/>
      <c r="W75" s="479"/>
      <c r="X75" s="479"/>
      <c r="Y75" s="480"/>
      <c r="Z75" s="549"/>
      <c r="AA75" s="549"/>
      <c r="AB75" s="549"/>
      <c r="AC75" s="549"/>
      <c r="AD75" s="550">
        <f>SUM(R75:AC75)</f>
        <v>0</v>
      </c>
      <c r="AE75" s="984">
        <f>+SUM(AD75:AD76)</f>
        <v>0</v>
      </c>
      <c r="AF75" s="481">
        <f t="shared" si="44"/>
        <v>0</v>
      </c>
      <c r="AG75" s="928">
        <f t="shared" si="44"/>
        <v>0</v>
      </c>
      <c r="AH75" s="483"/>
      <c r="AI75" s="484"/>
      <c r="AJ75" s="484"/>
      <c r="AK75" s="484"/>
      <c r="AL75" s="485"/>
    </row>
    <row r="76" spans="1:44" ht="13" customHeight="1" thickBot="1" x14ac:dyDescent="0.25">
      <c r="A76" s="953"/>
      <c r="B76" s="927"/>
      <c r="C76" s="486" t="s">
        <v>132</v>
      </c>
      <c r="D76" s="522">
        <f>+D59*$Q$31+D69*$Y$31</f>
        <v>0</v>
      </c>
      <c r="E76" s="488"/>
      <c r="F76" s="488"/>
      <c r="G76" s="489"/>
      <c r="H76" s="488"/>
      <c r="I76" s="488"/>
      <c r="J76" s="488"/>
      <c r="K76" s="489"/>
      <c r="L76" s="976">
        <f>+L69*$Y$31</f>
        <v>0</v>
      </c>
      <c r="M76" s="975">
        <f>+M69*$Y$31</f>
        <v>0</v>
      </c>
      <c r="N76" s="975">
        <f>+N69*$Y$31</f>
        <v>0</v>
      </c>
      <c r="O76" s="975">
        <f>+O69*$Y$31</f>
        <v>0</v>
      </c>
      <c r="P76" s="552">
        <f>SUM(D76:O76)</f>
        <v>0</v>
      </c>
      <c r="Q76" s="985"/>
      <c r="R76" s="522">
        <f>+R59*$O$31</f>
        <v>0</v>
      </c>
      <c r="S76" s="488"/>
      <c r="T76" s="488"/>
      <c r="U76" s="489"/>
      <c r="V76" s="488"/>
      <c r="W76" s="488"/>
      <c r="X76" s="488"/>
      <c r="Y76" s="489"/>
      <c r="Z76" s="976">
        <f>+Z69*$AA$43</f>
        <v>0</v>
      </c>
      <c r="AA76" s="975">
        <f>+AA69*$AA$43</f>
        <v>0</v>
      </c>
      <c r="AB76" s="975">
        <f>+AB69*$AA$43</f>
        <v>0</v>
      </c>
      <c r="AC76" s="975">
        <f>+AC69*$AA$43</f>
        <v>0</v>
      </c>
      <c r="AD76" s="552">
        <f>SUM(R76:AC76)</f>
        <v>0</v>
      </c>
      <c r="AE76" s="985"/>
      <c r="AF76" s="491">
        <f t="shared" si="44"/>
        <v>0</v>
      </c>
      <c r="AG76" s="929">
        <f t="shared" si="44"/>
        <v>0</v>
      </c>
      <c r="AH76" s="493"/>
      <c r="AI76" s="494"/>
      <c r="AJ76" s="494"/>
      <c r="AK76" s="494"/>
      <c r="AL76" s="495"/>
      <c r="AN76" s="559" t="s">
        <v>321</v>
      </c>
      <c r="AO76" s="275"/>
      <c r="AP76" s="275"/>
      <c r="AQ76" s="275"/>
      <c r="AR76" s="275"/>
    </row>
    <row r="77" spans="1:44" ht="13" customHeight="1" x14ac:dyDescent="0.2">
      <c r="A77" s="948"/>
      <c r="B77" s="496" t="s">
        <v>108</v>
      </c>
      <c r="C77" s="376" t="s">
        <v>132</v>
      </c>
      <c r="D77" s="497"/>
      <c r="E77" s="498"/>
      <c r="F77" s="498"/>
      <c r="G77" s="499"/>
      <c r="H77" s="560">
        <f>+H60*$R$31+H70*$Z$31</f>
        <v>0</v>
      </c>
      <c r="I77" s="530">
        <f>+I60*$R$31+I70*$Z$31</f>
        <v>0</v>
      </c>
      <c r="J77" s="530">
        <f>+J60*$R$31+J70*$Z$31</f>
        <v>0</v>
      </c>
      <c r="K77" s="531">
        <f>+K60*$R$31+K70*$Z$31</f>
        <v>0</v>
      </c>
      <c r="L77" s="974"/>
      <c r="M77" s="957"/>
      <c r="N77" s="957"/>
      <c r="O77" s="957"/>
      <c r="P77" s="556"/>
      <c r="Q77" s="524">
        <f>+SUM(D77:K77)</f>
        <v>0</v>
      </c>
      <c r="R77" s="497"/>
      <c r="S77" s="498"/>
      <c r="T77" s="498"/>
      <c r="U77" s="499"/>
      <c r="V77" s="560">
        <f>+V60*$P$31</f>
        <v>0</v>
      </c>
      <c r="W77" s="530">
        <f>+W60*$P$31</f>
        <v>0</v>
      </c>
      <c r="X77" s="530">
        <f>+X60*$P$31</f>
        <v>0</v>
      </c>
      <c r="Y77" s="531">
        <f>+Y60*$P$31</f>
        <v>0</v>
      </c>
      <c r="Z77" s="974"/>
      <c r="AA77" s="957"/>
      <c r="AB77" s="957"/>
      <c r="AC77" s="957"/>
      <c r="AD77" s="556"/>
      <c r="AE77" s="524">
        <f>+SUM(R77:Y77)</f>
        <v>0</v>
      </c>
      <c r="AF77" s="502">
        <f t="shared" si="44"/>
        <v>0</v>
      </c>
      <c r="AG77" s="503">
        <f t="shared" si="44"/>
        <v>0</v>
      </c>
      <c r="AH77" s="506"/>
      <c r="AI77" s="507"/>
      <c r="AJ77" s="507"/>
      <c r="AK77" s="507"/>
      <c r="AL77" s="508"/>
      <c r="AN77" s="986" t="s">
        <v>322</v>
      </c>
      <c r="AO77" s="987"/>
      <c r="AP77" s="541" t="s">
        <v>317</v>
      </c>
      <c r="AQ77" s="541" t="s">
        <v>318</v>
      </c>
      <c r="AR77" s="542" t="s">
        <v>319</v>
      </c>
    </row>
    <row r="78" spans="1:44" ht="14.5" customHeight="1" x14ac:dyDescent="0.2">
      <c r="A78" s="963" t="s">
        <v>141</v>
      </c>
      <c r="B78" s="964"/>
      <c r="C78" s="376" t="s">
        <v>323</v>
      </c>
      <c r="D78" s="965">
        <f>IF(I19&gt;0,+AG19/I19*3.6/46.04655,0)</f>
        <v>0</v>
      </c>
      <c r="E78" s="966"/>
      <c r="F78" s="966"/>
      <c r="G78" s="967"/>
      <c r="H78" s="965">
        <f>IF(J19&gt;0,AH19/J19*3.6/46.04655,0)</f>
        <v>0</v>
      </c>
      <c r="I78" s="966"/>
      <c r="J78" s="966"/>
      <c r="K78" s="967"/>
      <c r="L78" s="561"/>
      <c r="M78" s="562"/>
      <c r="N78" s="562"/>
      <c r="O78" s="562"/>
      <c r="P78" s="473"/>
      <c r="Q78" s="474"/>
      <c r="R78" s="965">
        <f>IF(K19&gt;0,+AI19/K19*3.6/46.04655,0)</f>
        <v>0</v>
      </c>
      <c r="S78" s="966"/>
      <c r="T78" s="966"/>
      <c r="U78" s="967"/>
      <c r="V78" s="965">
        <f>IF(L19&gt;0,AJ19/L19*3.6/46.04655,0)</f>
        <v>0</v>
      </c>
      <c r="W78" s="966"/>
      <c r="X78" s="966"/>
      <c r="Y78" s="967"/>
      <c r="Z78" s="562"/>
      <c r="AA78" s="562"/>
      <c r="AB78" s="562"/>
      <c r="AC78" s="562"/>
      <c r="AD78" s="473"/>
      <c r="AE78" s="474"/>
      <c r="AF78" s="473"/>
      <c r="AG78" s="474"/>
      <c r="AH78" s="988"/>
      <c r="AI78" s="989"/>
      <c r="AJ78" s="989"/>
      <c r="AK78" s="989"/>
      <c r="AL78" s="990"/>
      <c r="AN78" s="955" t="s">
        <v>268</v>
      </c>
      <c r="AO78" s="911"/>
      <c r="AP78" s="563">
        <f>+P79</f>
        <v>0</v>
      </c>
      <c r="AQ78" s="563">
        <f>+AD79</f>
        <v>0</v>
      </c>
      <c r="AR78" s="544">
        <f t="shared" ref="AR78:AR79" si="46">SUM(AP78:AQ78)</f>
        <v>0</v>
      </c>
    </row>
    <row r="79" spans="1:44" ht="13" customHeight="1" thickBot="1" x14ac:dyDescent="0.25">
      <c r="A79" s="1005" t="s">
        <v>324</v>
      </c>
      <c r="B79" s="1006"/>
      <c r="C79" s="564" t="s">
        <v>264</v>
      </c>
      <c r="D79" s="565">
        <f>+D66*1000*$D$78</f>
        <v>0</v>
      </c>
      <c r="E79" s="565">
        <f>+E65*1000*$D$78</f>
        <v>0</v>
      </c>
      <c r="F79" s="565">
        <f>+F65*1000*$D$78</f>
        <v>0</v>
      </c>
      <c r="G79" s="566">
        <f>+G65*1000*$D$78</f>
        <v>0</v>
      </c>
      <c r="H79" s="549"/>
      <c r="I79" s="549"/>
      <c r="J79" s="549"/>
      <c r="K79" s="567"/>
      <c r="L79" s="490"/>
      <c r="M79" s="488"/>
      <c r="N79" s="488"/>
      <c r="O79" s="488"/>
      <c r="P79" s="1009">
        <f>SUM(D79:O79)</f>
        <v>0</v>
      </c>
      <c r="Q79" s="1010"/>
      <c r="R79" s="565">
        <f>+R66*1000*$R$78</f>
        <v>0</v>
      </c>
      <c r="S79" s="565">
        <f>+S65*1000*$R$78</f>
        <v>0</v>
      </c>
      <c r="T79" s="565">
        <f>+T65*1000*$R$78</f>
        <v>0</v>
      </c>
      <c r="U79" s="566">
        <f>+U65*1000*$R$78</f>
        <v>0</v>
      </c>
      <c r="V79" s="549"/>
      <c r="W79" s="549"/>
      <c r="X79" s="549"/>
      <c r="Y79" s="567"/>
      <c r="Z79" s="488"/>
      <c r="AA79" s="488"/>
      <c r="AB79" s="488"/>
      <c r="AC79" s="488"/>
      <c r="AD79" s="1009">
        <f>SUM(R79:AC79)</f>
        <v>0</v>
      </c>
      <c r="AE79" s="1010"/>
      <c r="AF79" s="1009">
        <f>+P79+AD79</f>
        <v>0</v>
      </c>
      <c r="AG79" s="1010"/>
      <c r="AH79" s="1011" t="s">
        <v>263</v>
      </c>
      <c r="AI79" s="1012"/>
      <c r="AJ79" s="1012"/>
      <c r="AK79" s="1012"/>
      <c r="AL79" s="1013"/>
      <c r="AN79" s="1014" t="s">
        <v>267</v>
      </c>
      <c r="AO79" s="1015"/>
      <c r="AP79" s="568">
        <f>+P80</f>
        <v>0</v>
      </c>
      <c r="AQ79" s="568">
        <f>+AD80</f>
        <v>0</v>
      </c>
      <c r="AR79" s="569">
        <f t="shared" si="46"/>
        <v>0</v>
      </c>
    </row>
    <row r="80" spans="1:44" ht="13" customHeight="1" thickTop="1" thickBot="1" x14ac:dyDescent="0.25">
      <c r="A80" s="1007"/>
      <c r="B80" s="1008"/>
      <c r="C80" s="570" t="s">
        <v>155</v>
      </c>
      <c r="D80" s="571"/>
      <c r="E80" s="572"/>
      <c r="F80" s="572"/>
      <c r="G80" s="573"/>
      <c r="H80" s="574">
        <f>+H67*1000*$H$78</f>
        <v>0</v>
      </c>
      <c r="I80" s="574">
        <f t="shared" ref="I80:K80" si="47">+I67*1000*$H$78</f>
        <v>0</v>
      </c>
      <c r="J80" s="574">
        <f t="shared" si="47"/>
        <v>0</v>
      </c>
      <c r="K80" s="575">
        <f t="shared" si="47"/>
        <v>0</v>
      </c>
      <c r="L80" s="576"/>
      <c r="M80" s="577"/>
      <c r="N80" s="577"/>
      <c r="O80" s="577"/>
      <c r="P80" s="1016">
        <f>SUM(D80:O80)</f>
        <v>0</v>
      </c>
      <c r="Q80" s="1017"/>
      <c r="R80" s="571"/>
      <c r="S80" s="572"/>
      <c r="T80" s="572"/>
      <c r="U80" s="573"/>
      <c r="V80" s="574">
        <f>+V67*1000*$V$78</f>
        <v>0</v>
      </c>
      <c r="W80" s="574">
        <f t="shared" ref="W80:Y80" si="48">+W67*1000*$V$78</f>
        <v>0</v>
      </c>
      <c r="X80" s="574">
        <f t="shared" si="48"/>
        <v>0</v>
      </c>
      <c r="Y80" s="575">
        <f t="shared" si="48"/>
        <v>0</v>
      </c>
      <c r="Z80" s="576"/>
      <c r="AA80" s="577"/>
      <c r="AB80" s="577"/>
      <c r="AC80" s="577"/>
      <c r="AD80" s="1016">
        <f>SUM(R80:AC80)</f>
        <v>0</v>
      </c>
      <c r="AE80" s="1017"/>
      <c r="AF80" s="1016">
        <f>+P80+AD80</f>
        <v>0</v>
      </c>
      <c r="AG80" s="1017"/>
      <c r="AH80" s="578"/>
      <c r="AI80" s="579"/>
      <c r="AJ80" s="579"/>
      <c r="AK80" s="579"/>
      <c r="AL80" s="580"/>
      <c r="AN80" s="991" t="s">
        <v>94</v>
      </c>
      <c r="AO80" s="992"/>
      <c r="AP80" s="581">
        <f t="shared" ref="AP80:AQ80" si="49">SUM(AP78:AP79)</f>
        <v>0</v>
      </c>
      <c r="AQ80" s="581">
        <f t="shared" si="49"/>
        <v>0</v>
      </c>
      <c r="AR80" s="558">
        <f>SUM(AR78:AR79)</f>
        <v>0</v>
      </c>
    </row>
    <row r="81" spans="1:33" ht="13" customHeight="1" thickBot="1" x14ac:dyDescent="0.25">
      <c r="A81" s="280" t="s">
        <v>142</v>
      </c>
      <c r="D81" s="582"/>
      <c r="H81" s="280"/>
    </row>
    <row r="82" spans="1:33" ht="13.5" customHeight="1" x14ac:dyDescent="0.2">
      <c r="A82" s="960" t="s">
        <v>143</v>
      </c>
      <c r="B82" s="961"/>
      <c r="C82" s="993"/>
      <c r="D82" s="994"/>
      <c r="E82" s="994"/>
      <c r="F82" s="995"/>
      <c r="H82" s="583"/>
      <c r="I82" s="583"/>
      <c r="J82" s="583"/>
      <c r="K82" s="583"/>
      <c r="L82" s="584"/>
      <c r="M82" s="584"/>
      <c r="N82" s="584"/>
      <c r="O82" s="585"/>
      <c r="P82" s="585"/>
      <c r="Q82" s="586"/>
      <c r="R82" s="585"/>
      <c r="S82" s="583"/>
      <c r="T82" s="583"/>
      <c r="U82" s="583"/>
      <c r="V82" s="583"/>
      <c r="W82" s="583"/>
      <c r="AE82" s="586"/>
      <c r="AG82" s="587"/>
    </row>
    <row r="83" spans="1:33" ht="14.25" customHeight="1" thickBot="1" x14ac:dyDescent="0.25">
      <c r="A83" s="996" t="s">
        <v>144</v>
      </c>
      <c r="B83" s="997"/>
      <c r="C83" s="998"/>
      <c r="D83" s="999"/>
      <c r="E83" s="999"/>
      <c r="F83" s="1000"/>
      <c r="H83" s="583"/>
      <c r="I83" s="583"/>
      <c r="J83" s="588"/>
      <c r="K83" s="588"/>
      <c r="L83" s="588"/>
      <c r="M83" s="588"/>
      <c r="N83" s="588"/>
      <c r="O83" s="588"/>
      <c r="P83" s="588"/>
      <c r="Q83" s="588"/>
      <c r="R83" s="588"/>
      <c r="S83" s="588"/>
      <c r="T83" s="589"/>
      <c r="U83" s="589"/>
      <c r="V83" s="589"/>
      <c r="W83" s="589"/>
    </row>
    <row r="84" spans="1:33" ht="13" customHeight="1" thickBot="1" x14ac:dyDescent="0.25">
      <c r="A84" s="280" t="s">
        <v>145</v>
      </c>
      <c r="C84" s="582"/>
      <c r="D84" s="582" t="s">
        <v>262</v>
      </c>
      <c r="I84" s="590"/>
      <c r="V84" s="590"/>
    </row>
    <row r="85" spans="1:33" ht="13" customHeight="1" thickBot="1" x14ac:dyDescent="0.25">
      <c r="A85" s="591" t="s">
        <v>146</v>
      </c>
      <c r="B85" s="592" t="s">
        <v>147</v>
      </c>
      <c r="C85" s="592"/>
      <c r="D85" s="592"/>
      <c r="E85" s="593"/>
      <c r="F85" s="594" t="s">
        <v>148</v>
      </c>
      <c r="G85" s="594"/>
      <c r="H85" s="594"/>
      <c r="I85" s="594"/>
      <c r="J85" s="594"/>
      <c r="K85" s="594"/>
      <c r="L85" s="594"/>
      <c r="M85" s="594"/>
      <c r="N85" s="594"/>
      <c r="O85" s="594"/>
      <c r="P85" s="594"/>
      <c r="Q85" s="594"/>
      <c r="R85" s="594"/>
      <c r="S85" s="594"/>
      <c r="T85" s="1001"/>
      <c r="U85" s="1002"/>
      <c r="V85" s="1003" t="s">
        <v>149</v>
      </c>
      <c r="W85" s="1002"/>
      <c r="X85" s="1003" t="s">
        <v>105</v>
      </c>
      <c r="Y85" s="1001"/>
      <c r="Z85" s="1001"/>
      <c r="AA85" s="1004"/>
    </row>
    <row r="86" spans="1:33" ht="13" customHeight="1" thickTop="1" x14ac:dyDescent="0.2">
      <c r="A86" s="947" t="s">
        <v>150</v>
      </c>
      <c r="B86" s="1019" t="s">
        <v>325</v>
      </c>
      <c r="C86" s="1020"/>
      <c r="D86" s="1020"/>
      <c r="E86" s="1021"/>
      <c r="F86" s="595"/>
      <c r="G86" s="303" t="s">
        <v>219</v>
      </c>
      <c r="H86" s="596">
        <f>+B45+B31</f>
        <v>0</v>
      </c>
      <c r="I86" s="597" t="s">
        <v>295</v>
      </c>
      <c r="J86" s="598"/>
      <c r="K86" s="597" t="s">
        <v>296</v>
      </c>
      <c r="L86" s="597">
        <v>12</v>
      </c>
      <c r="M86" s="303" t="s">
        <v>220</v>
      </c>
      <c r="N86" s="303"/>
      <c r="O86" s="303"/>
      <c r="P86" s="303"/>
      <c r="Q86" s="303"/>
      <c r="R86" s="303"/>
      <c r="S86" s="303"/>
      <c r="T86" s="1020"/>
      <c r="U86" s="1021"/>
      <c r="V86" s="1022">
        <f>+F86*H86*J86*L86</f>
        <v>0</v>
      </c>
      <c r="W86" s="1023"/>
      <c r="X86" s="1024" t="s">
        <v>326</v>
      </c>
      <c r="Y86" s="1025"/>
      <c r="Z86" s="1025"/>
      <c r="AA86" s="1026"/>
    </row>
    <row r="87" spans="1:33" ht="13" customHeight="1" x14ac:dyDescent="0.2">
      <c r="A87" s="953"/>
      <c r="B87" s="1033" t="s">
        <v>151</v>
      </c>
      <c r="C87" s="599"/>
      <c r="D87" s="600"/>
      <c r="E87" s="475"/>
      <c r="F87" s="601"/>
      <c r="G87" s="602" t="s">
        <v>222</v>
      </c>
      <c r="H87" s="484"/>
      <c r="I87" s="484" t="s">
        <v>223</v>
      </c>
      <c r="J87" s="484"/>
      <c r="K87" s="484" t="s">
        <v>224</v>
      </c>
      <c r="L87" s="484"/>
      <c r="M87" s="603"/>
      <c r="N87" s="484"/>
      <c r="O87" s="484"/>
      <c r="P87" s="484"/>
      <c r="Q87" s="484"/>
      <c r="R87" s="484"/>
      <c r="S87" s="484"/>
      <c r="T87" s="1036"/>
      <c r="U87" s="1037"/>
      <c r="V87" s="1038">
        <f>SUM(T88:U91)</f>
        <v>0</v>
      </c>
      <c r="W87" s="1039"/>
      <c r="X87" s="1027"/>
      <c r="Y87" s="1028"/>
      <c r="Z87" s="1028"/>
      <c r="AA87" s="1029"/>
    </row>
    <row r="88" spans="1:33" ht="13" customHeight="1" x14ac:dyDescent="0.2">
      <c r="A88" s="953"/>
      <c r="B88" s="1034"/>
      <c r="C88" s="1044" t="s">
        <v>327</v>
      </c>
      <c r="D88" s="1045" t="s">
        <v>107</v>
      </c>
      <c r="E88" s="604" t="s">
        <v>118</v>
      </c>
      <c r="F88" s="605" t="s">
        <v>297</v>
      </c>
      <c r="G88" s="606"/>
      <c r="H88" s="494" t="s">
        <v>298</v>
      </c>
      <c r="I88" s="607"/>
      <c r="J88" s="494" t="s">
        <v>298</v>
      </c>
      <c r="K88" s="607"/>
      <c r="L88" s="494" t="s">
        <v>221</v>
      </c>
      <c r="M88" s="608">
        <f>INT(+AP70)</f>
        <v>0</v>
      </c>
      <c r="N88" s="494" t="s">
        <v>328</v>
      </c>
      <c r="O88" s="494"/>
      <c r="P88" s="494"/>
      <c r="Q88" s="494"/>
      <c r="R88" s="494"/>
      <c r="S88" s="494"/>
      <c r="T88" s="1075">
        <f t="shared" ref="T88:T95" si="50">+(G88+I88+K88)*M88</f>
        <v>0</v>
      </c>
      <c r="U88" s="1076"/>
      <c r="V88" s="1040"/>
      <c r="W88" s="1041"/>
      <c r="X88" s="1027"/>
      <c r="Y88" s="1028"/>
      <c r="Z88" s="1028"/>
      <c r="AA88" s="1029"/>
    </row>
    <row r="89" spans="1:33" ht="13" customHeight="1" x14ac:dyDescent="0.2">
      <c r="A89" s="953"/>
      <c r="B89" s="1034"/>
      <c r="C89" s="1044"/>
      <c r="D89" s="1045"/>
      <c r="E89" s="604" t="s">
        <v>152</v>
      </c>
      <c r="F89" s="605" t="s">
        <v>329</v>
      </c>
      <c r="G89" s="606"/>
      <c r="H89" s="494" t="s">
        <v>330</v>
      </c>
      <c r="I89" s="609">
        <f>+I88</f>
        <v>0</v>
      </c>
      <c r="J89" s="494" t="s">
        <v>330</v>
      </c>
      <c r="K89" s="494">
        <f>+K88</f>
        <v>0</v>
      </c>
      <c r="L89" s="494" t="s">
        <v>221</v>
      </c>
      <c r="M89" s="608">
        <f>INT(+AP71)</f>
        <v>0</v>
      </c>
      <c r="N89" s="494" t="s">
        <v>328</v>
      </c>
      <c r="O89" s="494"/>
      <c r="P89" s="494"/>
      <c r="Q89" s="494"/>
      <c r="R89" s="494"/>
      <c r="S89" s="494"/>
      <c r="T89" s="1075">
        <f t="shared" si="50"/>
        <v>0</v>
      </c>
      <c r="U89" s="1076"/>
      <c r="V89" s="1040"/>
      <c r="W89" s="1041"/>
      <c r="X89" s="1027"/>
      <c r="Y89" s="1028"/>
      <c r="Z89" s="1028"/>
      <c r="AA89" s="1029"/>
    </row>
    <row r="90" spans="1:33" ht="13" customHeight="1" x14ac:dyDescent="0.2">
      <c r="A90" s="953"/>
      <c r="B90" s="1034"/>
      <c r="C90" s="1044"/>
      <c r="D90" s="610" t="s">
        <v>108</v>
      </c>
      <c r="E90" s="1080" t="s">
        <v>152</v>
      </c>
      <c r="F90" s="605" t="s">
        <v>329</v>
      </c>
      <c r="G90" s="611">
        <f>+G89</f>
        <v>0</v>
      </c>
      <c r="H90" s="494" t="s">
        <v>330</v>
      </c>
      <c r="I90" s="494">
        <f>+I88</f>
        <v>0</v>
      </c>
      <c r="J90" s="494" t="s">
        <v>330</v>
      </c>
      <c r="K90" s="494">
        <f>+K88</f>
        <v>0</v>
      </c>
      <c r="L90" s="494" t="s">
        <v>221</v>
      </c>
      <c r="M90" s="608">
        <f>INT(+AP72)</f>
        <v>0</v>
      </c>
      <c r="N90" s="494" t="s">
        <v>328</v>
      </c>
      <c r="O90" s="494"/>
      <c r="P90" s="494"/>
      <c r="Q90" s="494"/>
      <c r="R90" s="494"/>
      <c r="S90" s="494"/>
      <c r="T90" s="1075">
        <f t="shared" si="50"/>
        <v>0</v>
      </c>
      <c r="U90" s="1076"/>
      <c r="V90" s="1040"/>
      <c r="W90" s="1041"/>
      <c r="X90" s="1027"/>
      <c r="Y90" s="1028"/>
      <c r="Z90" s="1028"/>
      <c r="AA90" s="1029"/>
    </row>
    <row r="91" spans="1:33" ht="13" customHeight="1" x14ac:dyDescent="0.2">
      <c r="A91" s="953"/>
      <c r="B91" s="1034"/>
      <c r="C91" s="1044"/>
      <c r="D91" s="610" t="s">
        <v>261</v>
      </c>
      <c r="E91" s="1080"/>
      <c r="F91" s="612" t="s">
        <v>329</v>
      </c>
      <c r="G91" s="613">
        <f>+G89</f>
        <v>0</v>
      </c>
      <c r="H91" s="507" t="s">
        <v>330</v>
      </c>
      <c r="I91" s="507">
        <f>+I88</f>
        <v>0</v>
      </c>
      <c r="J91" s="507" t="s">
        <v>330</v>
      </c>
      <c r="K91" s="507">
        <f>+K88</f>
        <v>0</v>
      </c>
      <c r="L91" s="507" t="s">
        <v>221</v>
      </c>
      <c r="M91" s="614">
        <f>INT(+AP73)</f>
        <v>0</v>
      </c>
      <c r="N91" s="507" t="s">
        <v>328</v>
      </c>
      <c r="O91" s="507"/>
      <c r="P91" s="507"/>
      <c r="Q91" s="507"/>
      <c r="R91" s="507"/>
      <c r="S91" s="507"/>
      <c r="T91" s="1064">
        <f t="shared" si="50"/>
        <v>0</v>
      </c>
      <c r="U91" s="1065"/>
      <c r="V91" s="1042"/>
      <c r="W91" s="1043"/>
      <c r="X91" s="1027"/>
      <c r="Y91" s="1028"/>
      <c r="Z91" s="1028"/>
      <c r="AA91" s="1029"/>
    </row>
    <row r="92" spans="1:33" ht="13" customHeight="1" x14ac:dyDescent="0.2">
      <c r="A92" s="953"/>
      <c r="B92" s="1034"/>
      <c r="C92" s="1081" t="s">
        <v>331</v>
      </c>
      <c r="D92" s="1084" t="s">
        <v>107</v>
      </c>
      <c r="E92" s="533" t="s">
        <v>118</v>
      </c>
      <c r="F92" s="615" t="s">
        <v>297</v>
      </c>
      <c r="G92" s="616">
        <f>+G88</f>
        <v>0</v>
      </c>
      <c r="H92" s="617" t="s">
        <v>330</v>
      </c>
      <c r="I92" s="617">
        <f>+I88</f>
        <v>0</v>
      </c>
      <c r="J92" s="617" t="s">
        <v>330</v>
      </c>
      <c r="K92" s="617">
        <f>+K88</f>
        <v>0</v>
      </c>
      <c r="L92" s="618" t="s">
        <v>221</v>
      </c>
      <c r="M92" s="619">
        <f>INT(+AQ70)</f>
        <v>0</v>
      </c>
      <c r="N92" s="618" t="s">
        <v>328</v>
      </c>
      <c r="O92" s="618"/>
      <c r="P92" s="618"/>
      <c r="Q92" s="618"/>
      <c r="R92" s="618"/>
      <c r="S92" s="618"/>
      <c r="T92" s="1073">
        <f t="shared" si="50"/>
        <v>0</v>
      </c>
      <c r="U92" s="1074"/>
      <c r="V92" s="1060">
        <f>SUM(T92:U95)</f>
        <v>0</v>
      </c>
      <c r="W92" s="1061"/>
      <c r="X92" s="1027"/>
      <c r="Y92" s="1028"/>
      <c r="Z92" s="1028"/>
      <c r="AA92" s="1029"/>
    </row>
    <row r="93" spans="1:33" ht="13" customHeight="1" x14ac:dyDescent="0.2">
      <c r="A93" s="953"/>
      <c r="B93" s="1034"/>
      <c r="C93" s="1082"/>
      <c r="D93" s="1085"/>
      <c r="E93" s="604" t="s">
        <v>152</v>
      </c>
      <c r="F93" s="605" t="s">
        <v>329</v>
      </c>
      <c r="G93" s="620">
        <f>+G89</f>
        <v>0</v>
      </c>
      <c r="H93" s="609" t="s">
        <v>330</v>
      </c>
      <c r="I93" s="609">
        <f>+I92</f>
        <v>0</v>
      </c>
      <c r="J93" s="609" t="s">
        <v>330</v>
      </c>
      <c r="K93" s="609">
        <f>+K92</f>
        <v>0</v>
      </c>
      <c r="L93" s="494" t="s">
        <v>221</v>
      </c>
      <c r="M93" s="608">
        <f>INT(+AQ71)</f>
        <v>0</v>
      </c>
      <c r="N93" s="494" t="s">
        <v>328</v>
      </c>
      <c r="O93" s="494"/>
      <c r="P93" s="494"/>
      <c r="Q93" s="494"/>
      <c r="R93" s="494"/>
      <c r="S93" s="494"/>
      <c r="T93" s="1075">
        <f t="shared" si="50"/>
        <v>0</v>
      </c>
      <c r="U93" s="1076"/>
      <c r="V93" s="906"/>
      <c r="W93" s="867"/>
      <c r="X93" s="1027"/>
      <c r="Y93" s="1028"/>
      <c r="Z93" s="1028"/>
      <c r="AA93" s="1029"/>
    </row>
    <row r="94" spans="1:33" ht="13" customHeight="1" x14ac:dyDescent="0.2">
      <c r="A94" s="953"/>
      <c r="B94" s="1034"/>
      <c r="C94" s="1082"/>
      <c r="D94" s="610" t="s">
        <v>108</v>
      </c>
      <c r="E94" s="1077" t="s">
        <v>152</v>
      </c>
      <c r="F94" s="605" t="s">
        <v>329</v>
      </c>
      <c r="G94" s="611">
        <f>+G93</f>
        <v>0</v>
      </c>
      <c r="H94" s="494" t="s">
        <v>330</v>
      </c>
      <c r="I94" s="494">
        <f>+I92</f>
        <v>0</v>
      </c>
      <c r="J94" s="494" t="s">
        <v>330</v>
      </c>
      <c r="K94" s="494">
        <f>+K92</f>
        <v>0</v>
      </c>
      <c r="L94" s="494" t="s">
        <v>221</v>
      </c>
      <c r="M94" s="608">
        <f>INT(+AQ72)</f>
        <v>0</v>
      </c>
      <c r="N94" s="494" t="s">
        <v>328</v>
      </c>
      <c r="O94" s="494"/>
      <c r="P94" s="494"/>
      <c r="Q94" s="494"/>
      <c r="R94" s="494"/>
      <c r="S94" s="494"/>
      <c r="T94" s="1075">
        <f t="shared" si="50"/>
        <v>0</v>
      </c>
      <c r="U94" s="1076"/>
      <c r="V94" s="906"/>
      <c r="W94" s="867"/>
      <c r="X94" s="1027"/>
      <c r="Y94" s="1028"/>
      <c r="Z94" s="1028"/>
      <c r="AA94" s="1029"/>
    </row>
    <row r="95" spans="1:33" ht="13" customHeight="1" x14ac:dyDescent="0.2">
      <c r="A95" s="953"/>
      <c r="B95" s="1035"/>
      <c r="C95" s="1083"/>
      <c r="D95" s="621" t="s">
        <v>261</v>
      </c>
      <c r="E95" s="1078"/>
      <c r="F95" s="605" t="s">
        <v>329</v>
      </c>
      <c r="G95" s="611">
        <f>+G93</f>
        <v>0</v>
      </c>
      <c r="H95" s="494" t="s">
        <v>330</v>
      </c>
      <c r="I95" s="494">
        <f>+I92</f>
        <v>0</v>
      </c>
      <c r="J95" s="494" t="s">
        <v>330</v>
      </c>
      <c r="K95" s="494">
        <f>+K92</f>
        <v>0</v>
      </c>
      <c r="L95" s="494" t="s">
        <v>221</v>
      </c>
      <c r="M95" s="608">
        <f>INT(+AQ73)</f>
        <v>0</v>
      </c>
      <c r="N95" s="494" t="s">
        <v>328</v>
      </c>
      <c r="O95" s="622"/>
      <c r="P95" s="622"/>
      <c r="Q95" s="622"/>
      <c r="R95" s="622"/>
      <c r="S95" s="622"/>
      <c r="T95" s="1064">
        <f t="shared" si="50"/>
        <v>0</v>
      </c>
      <c r="U95" s="1065"/>
      <c r="V95" s="1062"/>
      <c r="W95" s="1063"/>
      <c r="X95" s="1027"/>
      <c r="Y95" s="1028"/>
      <c r="Z95" s="1028"/>
      <c r="AA95" s="1029"/>
    </row>
    <row r="96" spans="1:33" ht="13" customHeight="1" thickBot="1" x14ac:dyDescent="0.25">
      <c r="A96" s="1018"/>
      <c r="B96" s="1046" t="s">
        <v>153</v>
      </c>
      <c r="C96" s="1047"/>
      <c r="D96" s="1047"/>
      <c r="E96" s="1048"/>
      <c r="F96" s="623"/>
      <c r="G96" s="623"/>
      <c r="H96" s="623"/>
      <c r="I96" s="623"/>
      <c r="J96" s="623"/>
      <c r="K96" s="623"/>
      <c r="L96" s="623"/>
      <c r="M96" s="623"/>
      <c r="N96" s="623"/>
      <c r="O96" s="623"/>
      <c r="P96" s="623"/>
      <c r="Q96" s="623"/>
      <c r="R96" s="623"/>
      <c r="S96" s="623"/>
      <c r="T96" s="623"/>
      <c r="U96" s="624"/>
      <c r="V96" s="1049">
        <f>SUM(V86:W95)</f>
        <v>0</v>
      </c>
      <c r="W96" s="1079"/>
      <c r="X96" s="1030"/>
      <c r="Y96" s="1031"/>
      <c r="Z96" s="1031"/>
      <c r="AA96" s="1032"/>
    </row>
    <row r="97" spans="1:27" ht="13" customHeight="1" thickTop="1" x14ac:dyDescent="0.2">
      <c r="A97" s="947" t="s">
        <v>154</v>
      </c>
      <c r="B97" s="1019" t="s">
        <v>325</v>
      </c>
      <c r="C97" s="1020"/>
      <c r="D97" s="1020"/>
      <c r="E97" s="1021"/>
      <c r="F97" s="595"/>
      <c r="G97" s="303" t="s">
        <v>225</v>
      </c>
      <c r="H97" s="625"/>
      <c r="I97" s="597" t="s">
        <v>226</v>
      </c>
      <c r="J97" s="598"/>
      <c r="K97" s="303" t="s">
        <v>225</v>
      </c>
      <c r="L97" s="625"/>
      <c r="M97" s="597" t="s">
        <v>226</v>
      </c>
      <c r="N97" s="598"/>
      <c r="O97" s="303" t="s">
        <v>225</v>
      </c>
      <c r="P97" s="625"/>
      <c r="Q97" s="597" t="s">
        <v>220</v>
      </c>
      <c r="R97" s="626"/>
      <c r="S97" s="305"/>
      <c r="T97" s="627"/>
      <c r="U97" s="305"/>
      <c r="V97" s="1055">
        <f>+F97*H97+J97*L97+N97*P97+R97*T97</f>
        <v>0</v>
      </c>
      <c r="W97" s="1056"/>
      <c r="X97" s="1027" t="s">
        <v>332</v>
      </c>
      <c r="Y97" s="1028"/>
      <c r="Z97" s="1028"/>
      <c r="AA97" s="1029"/>
    </row>
    <row r="98" spans="1:27" ht="13" customHeight="1" x14ac:dyDescent="0.2">
      <c r="A98" s="953"/>
      <c r="B98" s="911" t="s">
        <v>151</v>
      </c>
      <c r="C98" s="972" t="s">
        <v>317</v>
      </c>
      <c r="D98" s="628" t="s">
        <v>333</v>
      </c>
      <c r="E98" s="533" t="s">
        <v>260</v>
      </c>
      <c r="F98" s="629"/>
      <c r="G98" s="484" t="s">
        <v>334</v>
      </c>
      <c r="H98" s="630"/>
      <c r="I98" s="484" t="s">
        <v>335</v>
      </c>
      <c r="J98" s="631"/>
      <c r="K98" s="484" t="s">
        <v>334</v>
      </c>
      <c r="L98" s="630"/>
      <c r="M98" s="484" t="s">
        <v>335</v>
      </c>
      <c r="N98" s="631"/>
      <c r="O98" s="484" t="s">
        <v>334</v>
      </c>
      <c r="P98" s="630"/>
      <c r="Q98" s="484" t="s">
        <v>336</v>
      </c>
      <c r="R98" s="484"/>
      <c r="S98" s="484"/>
      <c r="T98" s="1058">
        <f>+F98*H98+J98*L98+N98*P98</f>
        <v>0</v>
      </c>
      <c r="U98" s="1059"/>
      <c r="V98" s="1060">
        <f>SUM(T98:U99)</f>
        <v>0</v>
      </c>
      <c r="W98" s="1061"/>
      <c r="X98" s="1027"/>
      <c r="Y98" s="1028"/>
      <c r="Z98" s="1028"/>
      <c r="AA98" s="1029"/>
    </row>
    <row r="99" spans="1:27" ht="13" customHeight="1" x14ac:dyDescent="0.2">
      <c r="A99" s="953"/>
      <c r="B99" s="911"/>
      <c r="C99" s="1057"/>
      <c r="D99" s="621" t="s">
        <v>337</v>
      </c>
      <c r="E99" s="376" t="s">
        <v>155</v>
      </c>
      <c r="F99" s="632"/>
      <c r="G99" s="507" t="s">
        <v>334</v>
      </c>
      <c r="H99" s="633"/>
      <c r="I99" s="507" t="s">
        <v>338</v>
      </c>
      <c r="J99" s="634"/>
      <c r="K99" s="507" t="s">
        <v>334</v>
      </c>
      <c r="L99" s="633"/>
      <c r="M99" s="507" t="s">
        <v>338</v>
      </c>
      <c r="N99" s="634"/>
      <c r="O99" s="507" t="s">
        <v>334</v>
      </c>
      <c r="P99" s="633"/>
      <c r="Q99" s="507" t="s">
        <v>339</v>
      </c>
      <c r="R99" s="507"/>
      <c r="S99" s="507"/>
      <c r="T99" s="1064">
        <f>+F99*H99+J99*L99+N99*P99</f>
        <v>0</v>
      </c>
      <c r="U99" s="1065"/>
      <c r="V99" s="1062"/>
      <c r="W99" s="1063"/>
      <c r="X99" s="1027"/>
      <c r="Y99" s="1028"/>
      <c r="Z99" s="1028"/>
      <c r="AA99" s="1029"/>
    </row>
    <row r="100" spans="1:27" ht="13" customHeight="1" x14ac:dyDescent="0.2">
      <c r="A100" s="953"/>
      <c r="B100" s="911"/>
      <c r="C100" s="1066" t="s">
        <v>331</v>
      </c>
      <c r="D100" s="628" t="s">
        <v>333</v>
      </c>
      <c r="E100" s="635" t="s">
        <v>260</v>
      </c>
      <c r="F100" s="636"/>
      <c r="G100" s="618" t="s">
        <v>334</v>
      </c>
      <c r="H100" s="637"/>
      <c r="I100" s="618" t="s">
        <v>338</v>
      </c>
      <c r="J100" s="638"/>
      <c r="K100" s="618" t="s">
        <v>334</v>
      </c>
      <c r="L100" s="637"/>
      <c r="M100" s="618" t="s">
        <v>338</v>
      </c>
      <c r="N100" s="638"/>
      <c r="O100" s="618" t="s">
        <v>334</v>
      </c>
      <c r="P100" s="637"/>
      <c r="Q100" s="618" t="s">
        <v>339</v>
      </c>
      <c r="R100" s="618"/>
      <c r="S100" s="618"/>
      <c r="T100" s="1073">
        <f>+F100*H100+J100*L100+N100*P100</f>
        <v>0</v>
      </c>
      <c r="U100" s="1074"/>
      <c r="V100" s="1060">
        <f>SUM(T100:U101)</f>
        <v>0</v>
      </c>
      <c r="W100" s="1061"/>
      <c r="X100" s="1027"/>
      <c r="Y100" s="1028"/>
      <c r="Z100" s="1028"/>
      <c r="AA100" s="1029"/>
    </row>
    <row r="101" spans="1:27" ht="13" customHeight="1" x14ac:dyDescent="0.2">
      <c r="A101" s="953"/>
      <c r="B101" s="911"/>
      <c r="C101" s="1057"/>
      <c r="D101" s="621" t="s">
        <v>337</v>
      </c>
      <c r="E101" s="639" t="s">
        <v>155</v>
      </c>
      <c r="F101" s="640"/>
      <c r="G101" s="494" t="s">
        <v>334</v>
      </c>
      <c r="H101" s="641"/>
      <c r="I101" s="622" t="s">
        <v>338</v>
      </c>
      <c r="J101" s="642"/>
      <c r="K101" s="494" t="s">
        <v>334</v>
      </c>
      <c r="L101" s="641"/>
      <c r="M101" s="494" t="s">
        <v>338</v>
      </c>
      <c r="N101" s="642"/>
      <c r="O101" s="622" t="s">
        <v>334</v>
      </c>
      <c r="P101" s="641"/>
      <c r="Q101" s="622" t="s">
        <v>339</v>
      </c>
      <c r="R101" s="622"/>
      <c r="S101" s="622"/>
      <c r="T101" s="1064">
        <f>+F101*H101+J101*L101+N101*P101</f>
        <v>0</v>
      </c>
      <c r="U101" s="1065"/>
      <c r="V101" s="1062"/>
      <c r="W101" s="1063"/>
      <c r="X101" s="1027"/>
      <c r="Y101" s="1028"/>
      <c r="Z101" s="1028"/>
      <c r="AA101" s="1029"/>
    </row>
    <row r="102" spans="1:27" ht="13" customHeight="1" thickBot="1" x14ac:dyDescent="0.25">
      <c r="A102" s="1018"/>
      <c r="B102" s="1046" t="s">
        <v>153</v>
      </c>
      <c r="C102" s="1047"/>
      <c r="D102" s="1047"/>
      <c r="E102" s="1048"/>
      <c r="F102" s="643"/>
      <c r="G102" s="623"/>
      <c r="H102" s="623"/>
      <c r="I102" s="623"/>
      <c r="J102" s="623"/>
      <c r="K102" s="623"/>
      <c r="L102" s="623"/>
      <c r="M102" s="623"/>
      <c r="N102" s="623"/>
      <c r="O102" s="623"/>
      <c r="P102" s="623"/>
      <c r="Q102" s="623"/>
      <c r="R102" s="623"/>
      <c r="S102" s="623"/>
      <c r="T102" s="644"/>
      <c r="U102" s="645"/>
      <c r="V102" s="1049">
        <f>SUM(V97:W101)</f>
        <v>0</v>
      </c>
      <c r="W102" s="1048"/>
      <c r="X102" s="1030"/>
      <c r="Y102" s="1031"/>
      <c r="Z102" s="1031"/>
      <c r="AA102" s="1032"/>
    </row>
    <row r="103" spans="1:27" ht="13" customHeight="1" thickTop="1" thickBot="1" x14ac:dyDescent="0.25">
      <c r="A103" s="1050" t="s">
        <v>340</v>
      </c>
      <c r="B103" s="1051"/>
      <c r="C103" s="1051"/>
      <c r="D103" s="1051"/>
      <c r="E103" s="1052"/>
      <c r="F103" s="646"/>
      <c r="G103" s="646"/>
      <c r="H103" s="646"/>
      <c r="I103" s="646"/>
      <c r="J103" s="646"/>
      <c r="K103" s="646"/>
      <c r="L103" s="646"/>
      <c r="M103" s="646"/>
      <c r="N103" s="646"/>
      <c r="O103" s="646"/>
      <c r="P103" s="646"/>
      <c r="Q103" s="646"/>
      <c r="R103" s="646"/>
      <c r="S103" s="646"/>
      <c r="T103" s="646"/>
      <c r="U103" s="646"/>
      <c r="V103" s="1053" t="s">
        <v>341</v>
      </c>
      <c r="W103" s="1054"/>
      <c r="X103" s="647"/>
      <c r="Y103" s="647"/>
      <c r="Z103" s="647"/>
      <c r="AA103" s="648"/>
    </row>
    <row r="104" spans="1:27" ht="13" customHeight="1" x14ac:dyDescent="0.2">
      <c r="B104" s="280" t="s">
        <v>342</v>
      </c>
      <c r="T104" s="275"/>
      <c r="U104" s="649"/>
      <c r="V104" s="649"/>
      <c r="W104" s="649"/>
      <c r="X104" s="649"/>
      <c r="Y104" s="649"/>
      <c r="Z104" s="275"/>
    </row>
    <row r="105" spans="1:27" ht="13" customHeight="1" x14ac:dyDescent="0.2">
      <c r="B105" s="650" t="s">
        <v>354</v>
      </c>
      <c r="L105" s="280"/>
      <c r="U105" s="144"/>
    </row>
    <row r="106" spans="1:27" ht="14.25" customHeight="1" x14ac:dyDescent="0.2">
      <c r="B106" s="280" t="s">
        <v>343</v>
      </c>
      <c r="S106" s="456"/>
    </row>
  </sheetData>
  <mergeCells count="196">
    <mergeCell ref="M1:P1"/>
    <mergeCell ref="A56:A60"/>
    <mergeCell ref="D57:G57"/>
    <mergeCell ref="H57:K57"/>
    <mergeCell ref="R57:U57"/>
    <mergeCell ref="V57:Y57"/>
    <mergeCell ref="T100:U100"/>
    <mergeCell ref="V100:W101"/>
    <mergeCell ref="T101:U101"/>
    <mergeCell ref="V92:W95"/>
    <mergeCell ref="T93:U93"/>
    <mergeCell ref="E94:E95"/>
    <mergeCell ref="T94:U94"/>
    <mergeCell ref="T95:U95"/>
    <mergeCell ref="B96:E96"/>
    <mergeCell ref="V96:W96"/>
    <mergeCell ref="T88:U88"/>
    <mergeCell ref="T89:U89"/>
    <mergeCell ref="E90:E91"/>
    <mergeCell ref="T90:U90"/>
    <mergeCell ref="T91:U91"/>
    <mergeCell ref="C92:C95"/>
    <mergeCell ref="D92:D93"/>
    <mergeCell ref="T92:U92"/>
    <mergeCell ref="B102:E102"/>
    <mergeCell ref="V102:W102"/>
    <mergeCell ref="A103:E103"/>
    <mergeCell ref="V103:W103"/>
    <mergeCell ref="A97:A102"/>
    <mergeCell ref="B97:E97"/>
    <mergeCell ref="V97:W97"/>
    <mergeCell ref="X97:AA102"/>
    <mergeCell ref="B98:B101"/>
    <mergeCell ref="C98:C99"/>
    <mergeCell ref="T98:U98"/>
    <mergeCell ref="V98:W99"/>
    <mergeCell ref="T99:U99"/>
    <mergeCell ref="C100:C101"/>
    <mergeCell ref="A86:A96"/>
    <mergeCell ref="B86:E86"/>
    <mergeCell ref="T86:U86"/>
    <mergeCell ref="V86:W86"/>
    <mergeCell ref="X86:AA96"/>
    <mergeCell ref="B87:B95"/>
    <mergeCell ref="T87:U87"/>
    <mergeCell ref="V87:W91"/>
    <mergeCell ref="C88:C91"/>
    <mergeCell ref="D88:D89"/>
    <mergeCell ref="AN80:AO80"/>
    <mergeCell ref="A82:B82"/>
    <mergeCell ref="C82:F82"/>
    <mergeCell ref="A83:B83"/>
    <mergeCell ref="C83:F83"/>
    <mergeCell ref="T85:U85"/>
    <mergeCell ref="V85:W85"/>
    <mergeCell ref="X85:AA85"/>
    <mergeCell ref="AN78:AO78"/>
    <mergeCell ref="A79:B80"/>
    <mergeCell ref="P79:Q79"/>
    <mergeCell ref="AD79:AE79"/>
    <mergeCell ref="AF79:AG79"/>
    <mergeCell ref="AH79:AL79"/>
    <mergeCell ref="AN79:AO79"/>
    <mergeCell ref="P80:Q80"/>
    <mergeCell ref="AD80:AE80"/>
    <mergeCell ref="AF80:AG80"/>
    <mergeCell ref="AA76:AA77"/>
    <mergeCell ref="AB76:AB77"/>
    <mergeCell ref="AC76:AC77"/>
    <mergeCell ref="AN77:AO77"/>
    <mergeCell ref="A78:B78"/>
    <mergeCell ref="D78:G78"/>
    <mergeCell ref="H78:K78"/>
    <mergeCell ref="R78:U78"/>
    <mergeCell ref="V78:Y78"/>
    <mergeCell ref="AH78:AL78"/>
    <mergeCell ref="A75:A77"/>
    <mergeCell ref="B75:B76"/>
    <mergeCell ref="Q75:Q76"/>
    <mergeCell ref="AE75:AE76"/>
    <mergeCell ref="AG75:AG76"/>
    <mergeCell ref="L76:L77"/>
    <mergeCell ref="M76:M77"/>
    <mergeCell ref="N76:N77"/>
    <mergeCell ref="O76:O77"/>
    <mergeCell ref="Z76:Z77"/>
    <mergeCell ref="O73:O74"/>
    <mergeCell ref="Z73:Z74"/>
    <mergeCell ref="AA73:AA74"/>
    <mergeCell ref="AB73:AB74"/>
    <mergeCell ref="AC73:AC74"/>
    <mergeCell ref="AN74:AO74"/>
    <mergeCell ref="AH71:AL71"/>
    <mergeCell ref="AO71:AO73"/>
    <mergeCell ref="A72:A74"/>
    <mergeCell ref="B72:B73"/>
    <mergeCell ref="Q72:Q73"/>
    <mergeCell ref="AE72:AE73"/>
    <mergeCell ref="AG72:AG73"/>
    <mergeCell ref="L73:L74"/>
    <mergeCell ref="M73:M74"/>
    <mergeCell ref="N73:N74"/>
    <mergeCell ref="AB69:AB70"/>
    <mergeCell ref="AC69:AC70"/>
    <mergeCell ref="AD69:AD70"/>
    <mergeCell ref="AN69:AO69"/>
    <mergeCell ref="AN70:AN71"/>
    <mergeCell ref="A71:B71"/>
    <mergeCell ref="D71:G71"/>
    <mergeCell ref="H71:K71"/>
    <mergeCell ref="R71:U71"/>
    <mergeCell ref="V71:Y71"/>
    <mergeCell ref="A68:A70"/>
    <mergeCell ref="B68:B69"/>
    <mergeCell ref="AG68:AG69"/>
    <mergeCell ref="L69:L70"/>
    <mergeCell ref="M69:M70"/>
    <mergeCell ref="N69:N70"/>
    <mergeCell ref="O69:O70"/>
    <mergeCell ref="P69:P70"/>
    <mergeCell ref="Z69:Z70"/>
    <mergeCell ref="AA69:AA70"/>
    <mergeCell ref="A62:A64"/>
    <mergeCell ref="B62:B63"/>
    <mergeCell ref="Q62:Q63"/>
    <mergeCell ref="AE62:AE63"/>
    <mergeCell ref="AG62:AG63"/>
    <mergeCell ref="A65:A67"/>
    <mergeCell ref="B65:B66"/>
    <mergeCell ref="Q65:Q66"/>
    <mergeCell ref="AE65:AE66"/>
    <mergeCell ref="AG65:AG66"/>
    <mergeCell ref="R52:U52"/>
    <mergeCell ref="V52:Y52"/>
    <mergeCell ref="B58:B59"/>
    <mergeCell ref="Q58:Q59"/>
    <mergeCell ref="AE58:AE59"/>
    <mergeCell ref="AG58:AG59"/>
    <mergeCell ref="A61:C61"/>
    <mergeCell ref="AH54:AL54"/>
    <mergeCell ref="D55:G55"/>
    <mergeCell ref="H55:K55"/>
    <mergeCell ref="R55:U55"/>
    <mergeCell ref="V55:Y55"/>
    <mergeCell ref="AH55:AL55"/>
    <mergeCell ref="A54:A55"/>
    <mergeCell ref="D54:G54"/>
    <mergeCell ref="R54:U54"/>
    <mergeCell ref="AK3:AR7"/>
    <mergeCell ref="B4:C6"/>
    <mergeCell ref="D4:D6"/>
    <mergeCell ref="G4:L4"/>
    <mergeCell ref="M4:T4"/>
    <mergeCell ref="U4:AB4"/>
    <mergeCell ref="AC4:AJ4"/>
    <mergeCell ref="E5:E6"/>
    <mergeCell ref="F5:F6"/>
    <mergeCell ref="G5:H6"/>
    <mergeCell ref="I5:J5"/>
    <mergeCell ref="K5:L5"/>
    <mergeCell ref="M5:N6"/>
    <mergeCell ref="O5:P6"/>
    <mergeCell ref="Q5:R5"/>
    <mergeCell ref="Y6:Z6"/>
    <mergeCell ref="AA6:AB6"/>
    <mergeCell ref="AI6:AJ6"/>
    <mergeCell ref="AE5:AF6"/>
    <mergeCell ref="AG5:AH5"/>
    <mergeCell ref="AI5:AJ5"/>
    <mergeCell ref="I6:J6"/>
    <mergeCell ref="K6:L6"/>
    <mergeCell ref="Q6:R6"/>
    <mergeCell ref="AG6:AH6"/>
    <mergeCell ref="S5:T5"/>
    <mergeCell ref="Z52:AC52"/>
    <mergeCell ref="AD52:AE53"/>
    <mergeCell ref="A1:B1"/>
    <mergeCell ref="I1:J1"/>
    <mergeCell ref="B3:L3"/>
    <mergeCell ref="M3:AB3"/>
    <mergeCell ref="AC3:AJ3"/>
    <mergeCell ref="A51:C53"/>
    <mergeCell ref="D51:Q51"/>
    <mergeCell ref="R51:AE51"/>
    <mergeCell ref="AF51:AG53"/>
    <mergeCell ref="AH51:AL53"/>
    <mergeCell ref="D52:G52"/>
    <mergeCell ref="H52:K52"/>
    <mergeCell ref="L52:O52"/>
    <mergeCell ref="P52:Q53"/>
    <mergeCell ref="S6:T6"/>
    <mergeCell ref="U5:V6"/>
    <mergeCell ref="W5:X6"/>
    <mergeCell ref="Y5:Z5"/>
    <mergeCell ref="AA5:AB5"/>
    <mergeCell ref="AC5:AD6"/>
  </mergeCells>
  <phoneticPr fontId="1"/>
  <pageMargins left="0.78740157480314965" right="0.15748031496062992" top="0.51181102362204722" bottom="0.51181102362204722" header="0.51181102362204722" footer="0.51181102362204722"/>
  <pageSetup paperSize="8" scale="5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06"/>
  <sheetViews>
    <sheetView showZeros="0" view="pageBreakPreview" zoomScaleNormal="100" zoomScaleSheetLayoutView="100" workbookViewId="0">
      <selection activeCell="B18" sqref="B18"/>
    </sheetView>
  </sheetViews>
  <sheetFormatPr defaultColWidth="8.90625" defaultRowHeight="13" customHeight="1" x14ac:dyDescent="0.2"/>
  <cols>
    <col min="1" max="1" width="13.453125" style="280" customWidth="1"/>
    <col min="2" max="2" width="9.08984375" style="278" customWidth="1"/>
    <col min="3" max="3" width="9.453125" style="278" bestFit="1" customWidth="1"/>
    <col min="4" max="36" width="6.90625" style="278" customWidth="1"/>
    <col min="37" max="39" width="6.6328125" style="278" customWidth="1"/>
    <col min="40" max="42" width="7.6328125" style="278" customWidth="1"/>
    <col min="43" max="43" width="10" style="278" bestFit="1" customWidth="1"/>
    <col min="44" max="44" width="6.6328125" style="278" customWidth="1"/>
    <col min="45" max="16384" width="8.90625" style="278"/>
  </cols>
  <sheetData>
    <row r="1" spans="1:44" ht="15" customHeight="1" x14ac:dyDescent="0.2">
      <c r="A1" s="855" t="s">
        <v>293</v>
      </c>
      <c r="B1" s="855"/>
      <c r="C1" s="274" t="s">
        <v>100</v>
      </c>
      <c r="D1" s="275"/>
      <c r="E1" s="276" t="s">
        <v>101</v>
      </c>
      <c r="F1" s="277"/>
      <c r="H1" s="276" t="s">
        <v>102</v>
      </c>
      <c r="I1" s="856"/>
      <c r="J1" s="857"/>
      <c r="K1" s="275"/>
      <c r="L1" s="279"/>
      <c r="M1" s="1067" t="s">
        <v>349</v>
      </c>
      <c r="N1" s="1067"/>
      <c r="O1" s="1067"/>
      <c r="P1" s="1067"/>
      <c r="Q1" s="275"/>
      <c r="R1" s="275"/>
      <c r="Z1" s="143"/>
      <c r="AR1" s="143" t="s">
        <v>294</v>
      </c>
    </row>
    <row r="2" spans="1:44" ht="13" customHeight="1" thickBot="1" x14ac:dyDescent="0.25">
      <c r="A2" s="280" t="s">
        <v>103</v>
      </c>
      <c r="L2" s="144"/>
      <c r="M2" s="144" t="s">
        <v>280</v>
      </c>
      <c r="W2" s="144"/>
    </row>
    <row r="3" spans="1:44" ht="13" customHeight="1" thickBot="1" x14ac:dyDescent="0.25">
      <c r="A3" s="281"/>
      <c r="B3" s="858" t="s">
        <v>104</v>
      </c>
      <c r="C3" s="859"/>
      <c r="D3" s="859"/>
      <c r="E3" s="859"/>
      <c r="F3" s="859"/>
      <c r="G3" s="859"/>
      <c r="H3" s="859"/>
      <c r="I3" s="859"/>
      <c r="J3" s="859"/>
      <c r="K3" s="859"/>
      <c r="L3" s="860"/>
      <c r="M3" s="861" t="s">
        <v>95</v>
      </c>
      <c r="N3" s="862"/>
      <c r="O3" s="862"/>
      <c r="P3" s="862"/>
      <c r="Q3" s="862"/>
      <c r="R3" s="862"/>
      <c r="S3" s="862"/>
      <c r="T3" s="862"/>
      <c r="U3" s="862"/>
      <c r="V3" s="862"/>
      <c r="W3" s="862"/>
      <c r="X3" s="862"/>
      <c r="Y3" s="862"/>
      <c r="Z3" s="862"/>
      <c r="AA3" s="862"/>
      <c r="AB3" s="863"/>
      <c r="AC3" s="861" t="s">
        <v>299</v>
      </c>
      <c r="AD3" s="862"/>
      <c r="AE3" s="862"/>
      <c r="AF3" s="862"/>
      <c r="AG3" s="862"/>
      <c r="AH3" s="862"/>
      <c r="AI3" s="862"/>
      <c r="AJ3" s="863"/>
      <c r="AK3" s="858" t="s">
        <v>105</v>
      </c>
      <c r="AL3" s="859"/>
      <c r="AM3" s="859"/>
      <c r="AN3" s="859"/>
      <c r="AO3" s="859"/>
      <c r="AP3" s="859"/>
      <c r="AQ3" s="859"/>
      <c r="AR3" s="905"/>
    </row>
    <row r="4" spans="1:44" ht="13" customHeight="1" x14ac:dyDescent="0.2">
      <c r="A4" s="282"/>
      <c r="B4" s="910" t="s">
        <v>300</v>
      </c>
      <c r="C4" s="911"/>
      <c r="D4" s="911" t="s">
        <v>106</v>
      </c>
      <c r="E4" s="283" t="s">
        <v>301</v>
      </c>
      <c r="F4" s="284"/>
      <c r="G4" s="912" t="s">
        <v>279</v>
      </c>
      <c r="H4" s="913"/>
      <c r="I4" s="913"/>
      <c r="J4" s="913"/>
      <c r="K4" s="913"/>
      <c r="L4" s="914"/>
      <c r="M4" s="912" t="s">
        <v>278</v>
      </c>
      <c r="N4" s="913"/>
      <c r="O4" s="913"/>
      <c r="P4" s="913"/>
      <c r="Q4" s="913"/>
      <c r="R4" s="913"/>
      <c r="S4" s="913"/>
      <c r="T4" s="914"/>
      <c r="U4" s="912" t="s">
        <v>277</v>
      </c>
      <c r="V4" s="913"/>
      <c r="W4" s="913"/>
      <c r="X4" s="913"/>
      <c r="Y4" s="913"/>
      <c r="Z4" s="913"/>
      <c r="AA4" s="913"/>
      <c r="AB4" s="914"/>
      <c r="AC4" s="912" t="s">
        <v>276</v>
      </c>
      <c r="AD4" s="913"/>
      <c r="AE4" s="913"/>
      <c r="AF4" s="913"/>
      <c r="AG4" s="913"/>
      <c r="AH4" s="913"/>
      <c r="AI4" s="913"/>
      <c r="AJ4" s="914"/>
      <c r="AK4" s="906"/>
      <c r="AL4" s="866"/>
      <c r="AM4" s="866"/>
      <c r="AN4" s="866"/>
      <c r="AO4" s="866"/>
      <c r="AP4" s="866"/>
      <c r="AQ4" s="866"/>
      <c r="AR4" s="907"/>
    </row>
    <row r="5" spans="1:44" ht="13" customHeight="1" x14ac:dyDescent="0.2">
      <c r="A5" s="282"/>
      <c r="B5" s="910"/>
      <c r="C5" s="911"/>
      <c r="D5" s="911"/>
      <c r="E5" s="915" t="s">
        <v>302</v>
      </c>
      <c r="F5" s="917" t="s">
        <v>303</v>
      </c>
      <c r="G5" s="919" t="s">
        <v>275</v>
      </c>
      <c r="H5" s="920"/>
      <c r="I5" s="922" t="s">
        <v>302</v>
      </c>
      <c r="J5" s="923"/>
      <c r="K5" s="924" t="s">
        <v>303</v>
      </c>
      <c r="L5" s="925"/>
      <c r="M5" s="895" t="s">
        <v>304</v>
      </c>
      <c r="N5" s="896"/>
      <c r="O5" s="899" t="s">
        <v>273</v>
      </c>
      <c r="P5" s="900"/>
      <c r="Q5" s="903" t="s">
        <v>302</v>
      </c>
      <c r="R5" s="904"/>
      <c r="S5" s="846" t="s">
        <v>303</v>
      </c>
      <c r="T5" s="847"/>
      <c r="U5" s="895" t="s">
        <v>305</v>
      </c>
      <c r="V5" s="896"/>
      <c r="W5" s="899" t="s">
        <v>273</v>
      </c>
      <c r="X5" s="900"/>
      <c r="Y5" s="903" t="s">
        <v>302</v>
      </c>
      <c r="Z5" s="904"/>
      <c r="AA5" s="846" t="s">
        <v>303</v>
      </c>
      <c r="AB5" s="847"/>
      <c r="AC5" s="895" t="s">
        <v>274</v>
      </c>
      <c r="AD5" s="896"/>
      <c r="AE5" s="899" t="s">
        <v>273</v>
      </c>
      <c r="AF5" s="900"/>
      <c r="AG5" s="903" t="s">
        <v>302</v>
      </c>
      <c r="AH5" s="904"/>
      <c r="AI5" s="846" t="s">
        <v>303</v>
      </c>
      <c r="AJ5" s="847"/>
      <c r="AK5" s="906"/>
      <c r="AL5" s="866"/>
      <c r="AM5" s="866"/>
      <c r="AN5" s="866"/>
      <c r="AO5" s="866"/>
      <c r="AP5" s="866"/>
      <c r="AQ5" s="866"/>
      <c r="AR5" s="907"/>
    </row>
    <row r="6" spans="1:44" ht="13.4" customHeight="1" x14ac:dyDescent="0.2">
      <c r="A6" s="282"/>
      <c r="B6" s="910"/>
      <c r="C6" s="911"/>
      <c r="D6" s="911"/>
      <c r="E6" s="916"/>
      <c r="F6" s="918"/>
      <c r="G6" s="897"/>
      <c r="H6" s="921"/>
      <c r="I6" s="845" t="s">
        <v>272</v>
      </c>
      <c r="J6" s="845"/>
      <c r="K6" s="893" t="s">
        <v>272</v>
      </c>
      <c r="L6" s="894"/>
      <c r="M6" s="897"/>
      <c r="N6" s="898"/>
      <c r="O6" s="901"/>
      <c r="P6" s="902"/>
      <c r="Q6" s="844" t="s">
        <v>272</v>
      </c>
      <c r="R6" s="845"/>
      <c r="S6" s="893" t="s">
        <v>272</v>
      </c>
      <c r="T6" s="894"/>
      <c r="U6" s="897"/>
      <c r="V6" s="898"/>
      <c r="W6" s="901"/>
      <c r="X6" s="902"/>
      <c r="Y6" s="844" t="s">
        <v>272</v>
      </c>
      <c r="Z6" s="845"/>
      <c r="AA6" s="893" t="s">
        <v>272</v>
      </c>
      <c r="AB6" s="894"/>
      <c r="AC6" s="897"/>
      <c r="AD6" s="898"/>
      <c r="AE6" s="901"/>
      <c r="AF6" s="902"/>
      <c r="AG6" s="844" t="s">
        <v>272</v>
      </c>
      <c r="AH6" s="845"/>
      <c r="AI6" s="893" t="s">
        <v>272</v>
      </c>
      <c r="AJ6" s="894"/>
      <c r="AK6" s="906"/>
      <c r="AL6" s="866"/>
      <c r="AM6" s="866"/>
      <c r="AN6" s="866"/>
      <c r="AO6" s="866"/>
      <c r="AP6" s="866"/>
      <c r="AQ6" s="866"/>
      <c r="AR6" s="907"/>
    </row>
    <row r="7" spans="1:44" ht="13" customHeight="1" thickBot="1" x14ac:dyDescent="0.25">
      <c r="A7" s="285"/>
      <c r="B7" s="286" t="s">
        <v>107</v>
      </c>
      <c r="C7" s="287" t="s">
        <v>108</v>
      </c>
      <c r="D7" s="287" t="s">
        <v>109</v>
      </c>
      <c r="E7" s="288" t="s">
        <v>306</v>
      </c>
      <c r="F7" s="289" t="s">
        <v>307</v>
      </c>
      <c r="G7" s="286" t="s">
        <v>107</v>
      </c>
      <c r="H7" s="290" t="s">
        <v>108</v>
      </c>
      <c r="I7" s="291" t="s">
        <v>107</v>
      </c>
      <c r="J7" s="292" t="s">
        <v>108</v>
      </c>
      <c r="K7" s="293" t="s">
        <v>107</v>
      </c>
      <c r="L7" s="294" t="s">
        <v>108</v>
      </c>
      <c r="M7" s="295" t="s">
        <v>107</v>
      </c>
      <c r="N7" s="296" t="s">
        <v>108</v>
      </c>
      <c r="O7" s="296" t="s">
        <v>107</v>
      </c>
      <c r="P7" s="297" t="s">
        <v>108</v>
      </c>
      <c r="Q7" s="298" t="s">
        <v>107</v>
      </c>
      <c r="R7" s="292" t="s">
        <v>108</v>
      </c>
      <c r="S7" s="293" t="s">
        <v>107</v>
      </c>
      <c r="T7" s="294" t="s">
        <v>108</v>
      </c>
      <c r="U7" s="295" t="s">
        <v>107</v>
      </c>
      <c r="V7" s="296" t="s">
        <v>108</v>
      </c>
      <c r="W7" s="296" t="s">
        <v>107</v>
      </c>
      <c r="X7" s="299" t="s">
        <v>108</v>
      </c>
      <c r="Y7" s="298" t="s">
        <v>107</v>
      </c>
      <c r="Z7" s="292" t="s">
        <v>108</v>
      </c>
      <c r="AA7" s="293" t="s">
        <v>107</v>
      </c>
      <c r="AB7" s="300" t="s">
        <v>108</v>
      </c>
      <c r="AC7" s="295" t="s">
        <v>107</v>
      </c>
      <c r="AD7" s="296" t="s">
        <v>108</v>
      </c>
      <c r="AE7" s="296" t="s">
        <v>107</v>
      </c>
      <c r="AF7" s="297" t="s">
        <v>108</v>
      </c>
      <c r="AG7" s="298" t="s">
        <v>107</v>
      </c>
      <c r="AH7" s="292" t="s">
        <v>108</v>
      </c>
      <c r="AI7" s="293" t="s">
        <v>107</v>
      </c>
      <c r="AJ7" s="294" t="s">
        <v>108</v>
      </c>
      <c r="AK7" s="908"/>
      <c r="AL7" s="869"/>
      <c r="AM7" s="869"/>
      <c r="AN7" s="869"/>
      <c r="AO7" s="869"/>
      <c r="AP7" s="869"/>
      <c r="AQ7" s="869"/>
      <c r="AR7" s="909"/>
    </row>
    <row r="8" spans="1:44" ht="13" customHeight="1" thickTop="1" x14ac:dyDescent="0.2">
      <c r="A8" s="301" t="s">
        <v>111</v>
      </c>
      <c r="B8" s="302"/>
      <c r="C8" s="303"/>
      <c r="D8" s="303"/>
      <c r="E8" s="302"/>
      <c r="F8" s="304"/>
      <c r="G8" s="302"/>
      <c r="H8" s="304"/>
      <c r="I8" s="305"/>
      <c r="J8" s="305"/>
      <c r="K8" s="305"/>
      <c r="L8" s="306"/>
      <c r="M8" s="302"/>
      <c r="N8" s="303"/>
      <c r="O8" s="303"/>
      <c r="P8" s="303"/>
      <c r="Q8" s="307"/>
      <c r="R8" s="305"/>
      <c r="S8" s="305"/>
      <c r="T8" s="306"/>
      <c r="U8" s="302"/>
      <c r="V8" s="303"/>
      <c r="W8" s="303"/>
      <c r="X8" s="303"/>
      <c r="Y8" s="307"/>
      <c r="Z8" s="305"/>
      <c r="AA8" s="305"/>
      <c r="AB8" s="306"/>
      <c r="AC8" s="302"/>
      <c r="AD8" s="303"/>
      <c r="AE8" s="303"/>
      <c r="AF8" s="303"/>
      <c r="AG8" s="307"/>
      <c r="AH8" s="305"/>
      <c r="AI8" s="305"/>
      <c r="AJ8" s="306"/>
      <c r="AK8" s="308"/>
      <c r="AL8" s="309"/>
      <c r="AM8" s="309"/>
      <c r="AN8" s="309"/>
      <c r="AO8" s="309"/>
      <c r="AP8" s="309"/>
      <c r="AQ8" s="309"/>
      <c r="AR8" s="310"/>
    </row>
    <row r="9" spans="1:44" ht="13" customHeight="1" x14ac:dyDescent="0.2">
      <c r="A9" s="311"/>
      <c r="B9" s="312"/>
      <c r="C9" s="313"/>
      <c r="D9" s="314"/>
      <c r="E9" s="315"/>
      <c r="F9" s="316">
        <f t="shared" ref="F9:F18" si="0">IF(D9&lt;1,0,100-E9)</f>
        <v>0</v>
      </c>
      <c r="G9" s="317">
        <f t="shared" ref="G9:G18" si="1">+B9*D9</f>
        <v>0</v>
      </c>
      <c r="H9" s="318">
        <f t="shared" ref="H9:H18" si="2">+C9*D9</f>
        <v>0</v>
      </c>
      <c r="I9" s="319">
        <f t="shared" ref="I9:J18" si="3">+G9*$E9/100</f>
        <v>0</v>
      </c>
      <c r="J9" s="319">
        <f t="shared" si="3"/>
        <v>0</v>
      </c>
      <c r="K9" s="320">
        <f t="shared" ref="K9:L18" si="4">+G9*$F9/100</f>
        <v>0</v>
      </c>
      <c r="L9" s="321">
        <f t="shared" si="4"/>
        <v>0</v>
      </c>
      <c r="M9" s="322"/>
      <c r="N9" s="323"/>
      <c r="O9" s="324">
        <f t="shared" ref="O9:P18" si="5">+M9*$D9</f>
        <v>0</v>
      </c>
      <c r="P9" s="325">
        <f t="shared" si="5"/>
        <v>0</v>
      </c>
      <c r="Q9" s="326">
        <f t="shared" ref="Q9:R18" si="6">+O9*$E9/100</f>
        <v>0</v>
      </c>
      <c r="R9" s="326">
        <f t="shared" si="6"/>
        <v>0</v>
      </c>
      <c r="S9" s="327">
        <f t="shared" ref="S9:T18" si="7">+O9*$F9/100</f>
        <v>0</v>
      </c>
      <c r="T9" s="328">
        <f t="shared" si="7"/>
        <v>0</v>
      </c>
      <c r="U9" s="329"/>
      <c r="V9" s="330"/>
      <c r="W9" s="331">
        <f t="shared" ref="W9:X18" si="8">+U9*$D9</f>
        <v>0</v>
      </c>
      <c r="X9" s="332">
        <f t="shared" si="8"/>
        <v>0</v>
      </c>
      <c r="Y9" s="333">
        <f t="shared" ref="Y9:Z18" si="9">+W9*$E9/100</f>
        <v>0</v>
      </c>
      <c r="Z9" s="333">
        <f t="shared" si="9"/>
        <v>0</v>
      </c>
      <c r="AA9" s="334">
        <f t="shared" ref="AA9:AB18" si="10">+W9*$F9/100</f>
        <v>0</v>
      </c>
      <c r="AB9" s="335">
        <f t="shared" si="10"/>
        <v>0</v>
      </c>
      <c r="AC9" s="312"/>
      <c r="AD9" s="313"/>
      <c r="AE9" s="336">
        <f t="shared" ref="AE9:AF18" si="11">+AC9*$D9</f>
        <v>0</v>
      </c>
      <c r="AF9" s="318">
        <f t="shared" si="11"/>
        <v>0</v>
      </c>
      <c r="AG9" s="319">
        <f t="shared" ref="AG9:AH18" si="12">+AE9*$E9/100</f>
        <v>0</v>
      </c>
      <c r="AH9" s="319">
        <f t="shared" si="12"/>
        <v>0</v>
      </c>
      <c r="AI9" s="320">
        <f t="shared" ref="AI9:AJ18" si="13">+AE9*$F9/100</f>
        <v>0</v>
      </c>
      <c r="AJ9" s="321">
        <f t="shared" si="13"/>
        <v>0</v>
      </c>
      <c r="AK9" s="337"/>
      <c r="AL9" s="338"/>
      <c r="AM9" s="338"/>
      <c r="AN9" s="338"/>
      <c r="AO9" s="338"/>
      <c r="AP9" s="338"/>
      <c r="AQ9" s="338"/>
      <c r="AR9" s="339"/>
    </row>
    <row r="10" spans="1:44" ht="13" customHeight="1" x14ac:dyDescent="0.2">
      <c r="A10" s="311"/>
      <c r="B10" s="312"/>
      <c r="C10" s="313"/>
      <c r="D10" s="314"/>
      <c r="E10" s="315"/>
      <c r="F10" s="316">
        <f t="shared" si="0"/>
        <v>0</v>
      </c>
      <c r="G10" s="317">
        <f t="shared" si="1"/>
        <v>0</v>
      </c>
      <c r="H10" s="318">
        <f t="shared" si="2"/>
        <v>0</v>
      </c>
      <c r="I10" s="319">
        <f t="shared" si="3"/>
        <v>0</v>
      </c>
      <c r="J10" s="319">
        <f t="shared" si="3"/>
        <v>0</v>
      </c>
      <c r="K10" s="320">
        <f t="shared" si="4"/>
        <v>0</v>
      </c>
      <c r="L10" s="321">
        <f t="shared" si="4"/>
        <v>0</v>
      </c>
      <c r="M10" s="322"/>
      <c r="N10" s="323"/>
      <c r="O10" s="324">
        <f t="shared" si="5"/>
        <v>0</v>
      </c>
      <c r="P10" s="325">
        <f t="shared" si="5"/>
        <v>0</v>
      </c>
      <c r="Q10" s="326">
        <f t="shared" si="6"/>
        <v>0</v>
      </c>
      <c r="R10" s="326">
        <f t="shared" si="6"/>
        <v>0</v>
      </c>
      <c r="S10" s="327">
        <f t="shared" si="7"/>
        <v>0</v>
      </c>
      <c r="T10" s="328">
        <f t="shared" si="7"/>
        <v>0</v>
      </c>
      <c r="U10" s="329"/>
      <c r="V10" s="330"/>
      <c r="W10" s="331">
        <f t="shared" si="8"/>
        <v>0</v>
      </c>
      <c r="X10" s="332">
        <f t="shared" si="8"/>
        <v>0</v>
      </c>
      <c r="Y10" s="333">
        <f t="shared" si="9"/>
        <v>0</v>
      </c>
      <c r="Z10" s="333">
        <f t="shared" si="9"/>
        <v>0</v>
      </c>
      <c r="AA10" s="334">
        <f t="shared" si="10"/>
        <v>0</v>
      </c>
      <c r="AB10" s="335">
        <f t="shared" si="10"/>
        <v>0</v>
      </c>
      <c r="AC10" s="312"/>
      <c r="AD10" s="313"/>
      <c r="AE10" s="336">
        <f t="shared" si="11"/>
        <v>0</v>
      </c>
      <c r="AF10" s="318">
        <f t="shared" si="11"/>
        <v>0</v>
      </c>
      <c r="AG10" s="319">
        <f t="shared" si="12"/>
        <v>0</v>
      </c>
      <c r="AH10" s="319">
        <f t="shared" si="12"/>
        <v>0</v>
      </c>
      <c r="AI10" s="320">
        <f t="shared" si="13"/>
        <v>0</v>
      </c>
      <c r="AJ10" s="321">
        <f t="shared" si="13"/>
        <v>0</v>
      </c>
      <c r="AK10" s="337"/>
      <c r="AL10" s="338"/>
      <c r="AM10" s="338"/>
      <c r="AN10" s="338"/>
      <c r="AO10" s="338"/>
      <c r="AP10" s="338"/>
      <c r="AQ10" s="338"/>
      <c r="AR10" s="339"/>
    </row>
    <row r="11" spans="1:44" ht="13" customHeight="1" x14ac:dyDescent="0.2">
      <c r="A11" s="311"/>
      <c r="B11" s="312"/>
      <c r="C11" s="313"/>
      <c r="D11" s="314"/>
      <c r="E11" s="315"/>
      <c r="F11" s="316">
        <f t="shared" si="0"/>
        <v>0</v>
      </c>
      <c r="G11" s="317">
        <f t="shared" si="1"/>
        <v>0</v>
      </c>
      <c r="H11" s="318">
        <f t="shared" si="2"/>
        <v>0</v>
      </c>
      <c r="I11" s="319">
        <f t="shared" si="3"/>
        <v>0</v>
      </c>
      <c r="J11" s="319">
        <f t="shared" si="3"/>
        <v>0</v>
      </c>
      <c r="K11" s="320">
        <f t="shared" si="4"/>
        <v>0</v>
      </c>
      <c r="L11" s="321">
        <f t="shared" si="4"/>
        <v>0</v>
      </c>
      <c r="M11" s="322"/>
      <c r="N11" s="323"/>
      <c r="O11" s="324">
        <f t="shared" si="5"/>
        <v>0</v>
      </c>
      <c r="P11" s="325">
        <f t="shared" si="5"/>
        <v>0</v>
      </c>
      <c r="Q11" s="326">
        <f t="shared" si="6"/>
        <v>0</v>
      </c>
      <c r="R11" s="326">
        <f t="shared" si="6"/>
        <v>0</v>
      </c>
      <c r="S11" s="327">
        <f t="shared" si="7"/>
        <v>0</v>
      </c>
      <c r="T11" s="328">
        <f t="shared" si="7"/>
        <v>0</v>
      </c>
      <c r="U11" s="329"/>
      <c r="V11" s="330"/>
      <c r="W11" s="331">
        <f t="shared" si="8"/>
        <v>0</v>
      </c>
      <c r="X11" s="332">
        <f t="shared" si="8"/>
        <v>0</v>
      </c>
      <c r="Y11" s="333">
        <f t="shared" si="9"/>
        <v>0</v>
      </c>
      <c r="Z11" s="333">
        <f t="shared" si="9"/>
        <v>0</v>
      </c>
      <c r="AA11" s="334">
        <f t="shared" si="10"/>
        <v>0</v>
      </c>
      <c r="AB11" s="335">
        <f t="shared" si="10"/>
        <v>0</v>
      </c>
      <c r="AC11" s="312"/>
      <c r="AD11" s="313"/>
      <c r="AE11" s="336">
        <f t="shared" si="11"/>
        <v>0</v>
      </c>
      <c r="AF11" s="318">
        <f t="shared" si="11"/>
        <v>0</v>
      </c>
      <c r="AG11" s="319">
        <f t="shared" si="12"/>
        <v>0</v>
      </c>
      <c r="AH11" s="319">
        <f t="shared" si="12"/>
        <v>0</v>
      </c>
      <c r="AI11" s="320">
        <f t="shared" si="13"/>
        <v>0</v>
      </c>
      <c r="AJ11" s="321">
        <f t="shared" si="13"/>
        <v>0</v>
      </c>
      <c r="AK11" s="337"/>
      <c r="AL11" s="338"/>
      <c r="AM11" s="338"/>
      <c r="AN11" s="338"/>
      <c r="AO11" s="338"/>
      <c r="AP11" s="338"/>
      <c r="AQ11" s="338"/>
      <c r="AR11" s="339"/>
    </row>
    <row r="12" spans="1:44" ht="13" customHeight="1" x14ac:dyDescent="0.2">
      <c r="A12" s="311"/>
      <c r="B12" s="312"/>
      <c r="C12" s="313"/>
      <c r="D12" s="314"/>
      <c r="E12" s="315"/>
      <c r="F12" s="316">
        <f t="shared" si="0"/>
        <v>0</v>
      </c>
      <c r="G12" s="317">
        <f t="shared" si="1"/>
        <v>0</v>
      </c>
      <c r="H12" s="318">
        <f t="shared" si="2"/>
        <v>0</v>
      </c>
      <c r="I12" s="319">
        <f t="shared" si="3"/>
        <v>0</v>
      </c>
      <c r="J12" s="319">
        <f t="shared" si="3"/>
        <v>0</v>
      </c>
      <c r="K12" s="320">
        <f t="shared" si="4"/>
        <v>0</v>
      </c>
      <c r="L12" s="321">
        <f t="shared" si="4"/>
        <v>0</v>
      </c>
      <c r="M12" s="322"/>
      <c r="N12" s="323"/>
      <c r="O12" s="324">
        <f t="shared" si="5"/>
        <v>0</v>
      </c>
      <c r="P12" s="325">
        <f t="shared" si="5"/>
        <v>0</v>
      </c>
      <c r="Q12" s="326">
        <f t="shared" si="6"/>
        <v>0</v>
      </c>
      <c r="R12" s="326">
        <f t="shared" si="6"/>
        <v>0</v>
      </c>
      <c r="S12" s="327">
        <f t="shared" si="7"/>
        <v>0</v>
      </c>
      <c r="T12" s="328">
        <f t="shared" si="7"/>
        <v>0</v>
      </c>
      <c r="U12" s="329"/>
      <c r="V12" s="330"/>
      <c r="W12" s="331">
        <f t="shared" si="8"/>
        <v>0</v>
      </c>
      <c r="X12" s="332">
        <f t="shared" si="8"/>
        <v>0</v>
      </c>
      <c r="Y12" s="333">
        <f t="shared" si="9"/>
        <v>0</v>
      </c>
      <c r="Z12" s="333">
        <f t="shared" si="9"/>
        <v>0</v>
      </c>
      <c r="AA12" s="334">
        <f t="shared" si="10"/>
        <v>0</v>
      </c>
      <c r="AB12" s="335">
        <f t="shared" si="10"/>
        <v>0</v>
      </c>
      <c r="AC12" s="312"/>
      <c r="AD12" s="313"/>
      <c r="AE12" s="336">
        <f t="shared" si="11"/>
        <v>0</v>
      </c>
      <c r="AF12" s="318">
        <f t="shared" si="11"/>
        <v>0</v>
      </c>
      <c r="AG12" s="319">
        <f t="shared" si="12"/>
        <v>0</v>
      </c>
      <c r="AH12" s="319">
        <f t="shared" si="12"/>
        <v>0</v>
      </c>
      <c r="AI12" s="320">
        <f t="shared" si="13"/>
        <v>0</v>
      </c>
      <c r="AJ12" s="321">
        <f t="shared" si="13"/>
        <v>0</v>
      </c>
      <c r="AK12" s="337"/>
      <c r="AL12" s="338"/>
      <c r="AM12" s="338"/>
      <c r="AN12" s="338"/>
      <c r="AO12" s="338"/>
      <c r="AP12" s="338"/>
      <c r="AQ12" s="338"/>
      <c r="AR12" s="339"/>
    </row>
    <row r="13" spans="1:44" ht="13" customHeight="1" x14ac:dyDescent="0.2">
      <c r="A13" s="311"/>
      <c r="B13" s="312"/>
      <c r="C13" s="313"/>
      <c r="D13" s="314"/>
      <c r="E13" s="315"/>
      <c r="F13" s="316">
        <f t="shared" si="0"/>
        <v>0</v>
      </c>
      <c r="G13" s="317">
        <f t="shared" si="1"/>
        <v>0</v>
      </c>
      <c r="H13" s="318">
        <f t="shared" si="2"/>
        <v>0</v>
      </c>
      <c r="I13" s="319">
        <f t="shared" si="3"/>
        <v>0</v>
      </c>
      <c r="J13" s="319">
        <f t="shared" si="3"/>
        <v>0</v>
      </c>
      <c r="K13" s="320">
        <f t="shared" si="4"/>
        <v>0</v>
      </c>
      <c r="L13" s="321">
        <f t="shared" si="4"/>
        <v>0</v>
      </c>
      <c r="M13" s="322"/>
      <c r="N13" s="323"/>
      <c r="O13" s="324">
        <f t="shared" si="5"/>
        <v>0</v>
      </c>
      <c r="P13" s="325">
        <f t="shared" si="5"/>
        <v>0</v>
      </c>
      <c r="Q13" s="326">
        <f t="shared" si="6"/>
        <v>0</v>
      </c>
      <c r="R13" s="326">
        <f t="shared" si="6"/>
        <v>0</v>
      </c>
      <c r="S13" s="327">
        <f t="shared" si="7"/>
        <v>0</v>
      </c>
      <c r="T13" s="328">
        <f t="shared" si="7"/>
        <v>0</v>
      </c>
      <c r="U13" s="329"/>
      <c r="V13" s="330"/>
      <c r="W13" s="331">
        <f t="shared" si="8"/>
        <v>0</v>
      </c>
      <c r="X13" s="332">
        <f t="shared" si="8"/>
        <v>0</v>
      </c>
      <c r="Y13" s="333">
        <f t="shared" si="9"/>
        <v>0</v>
      </c>
      <c r="Z13" s="333">
        <f t="shared" si="9"/>
        <v>0</v>
      </c>
      <c r="AA13" s="334">
        <f t="shared" si="10"/>
        <v>0</v>
      </c>
      <c r="AB13" s="335">
        <f t="shared" si="10"/>
        <v>0</v>
      </c>
      <c r="AC13" s="312"/>
      <c r="AD13" s="313"/>
      <c r="AE13" s="336">
        <f t="shared" si="11"/>
        <v>0</v>
      </c>
      <c r="AF13" s="318">
        <f t="shared" si="11"/>
        <v>0</v>
      </c>
      <c r="AG13" s="319">
        <f t="shared" si="12"/>
        <v>0</v>
      </c>
      <c r="AH13" s="319">
        <f t="shared" si="12"/>
        <v>0</v>
      </c>
      <c r="AI13" s="320">
        <f t="shared" si="13"/>
        <v>0</v>
      </c>
      <c r="AJ13" s="321">
        <f t="shared" si="13"/>
        <v>0</v>
      </c>
      <c r="AK13" s="337"/>
      <c r="AL13" s="338"/>
      <c r="AM13" s="338"/>
      <c r="AN13" s="338"/>
      <c r="AO13" s="338"/>
      <c r="AP13" s="338"/>
      <c r="AQ13" s="338"/>
      <c r="AR13" s="339"/>
    </row>
    <row r="14" spans="1:44" ht="13" customHeight="1" x14ac:dyDescent="0.2">
      <c r="A14" s="311"/>
      <c r="B14" s="312"/>
      <c r="C14" s="313"/>
      <c r="D14" s="314"/>
      <c r="E14" s="315"/>
      <c r="F14" s="316">
        <f t="shared" si="0"/>
        <v>0</v>
      </c>
      <c r="G14" s="317">
        <f t="shared" si="1"/>
        <v>0</v>
      </c>
      <c r="H14" s="318">
        <f t="shared" si="2"/>
        <v>0</v>
      </c>
      <c r="I14" s="319">
        <f t="shared" si="3"/>
        <v>0</v>
      </c>
      <c r="J14" s="319">
        <f t="shared" si="3"/>
        <v>0</v>
      </c>
      <c r="K14" s="320">
        <f t="shared" si="4"/>
        <v>0</v>
      </c>
      <c r="L14" s="321">
        <f t="shared" si="4"/>
        <v>0</v>
      </c>
      <c r="M14" s="322"/>
      <c r="N14" s="323"/>
      <c r="O14" s="324">
        <f t="shared" si="5"/>
        <v>0</v>
      </c>
      <c r="P14" s="325">
        <f t="shared" si="5"/>
        <v>0</v>
      </c>
      <c r="Q14" s="326">
        <f t="shared" si="6"/>
        <v>0</v>
      </c>
      <c r="R14" s="326">
        <f t="shared" si="6"/>
        <v>0</v>
      </c>
      <c r="S14" s="327">
        <f t="shared" si="7"/>
        <v>0</v>
      </c>
      <c r="T14" s="328">
        <f t="shared" si="7"/>
        <v>0</v>
      </c>
      <c r="U14" s="329"/>
      <c r="V14" s="330"/>
      <c r="W14" s="331">
        <f t="shared" si="8"/>
        <v>0</v>
      </c>
      <c r="X14" s="332">
        <f t="shared" si="8"/>
        <v>0</v>
      </c>
      <c r="Y14" s="333">
        <f t="shared" si="9"/>
        <v>0</v>
      </c>
      <c r="Z14" s="333">
        <f t="shared" si="9"/>
        <v>0</v>
      </c>
      <c r="AA14" s="334">
        <f t="shared" si="10"/>
        <v>0</v>
      </c>
      <c r="AB14" s="335">
        <f t="shared" si="10"/>
        <v>0</v>
      </c>
      <c r="AC14" s="312"/>
      <c r="AD14" s="313"/>
      <c r="AE14" s="336">
        <f t="shared" si="11"/>
        <v>0</v>
      </c>
      <c r="AF14" s="318">
        <f t="shared" si="11"/>
        <v>0</v>
      </c>
      <c r="AG14" s="319">
        <f t="shared" si="12"/>
        <v>0</v>
      </c>
      <c r="AH14" s="319">
        <f t="shared" si="12"/>
        <v>0</v>
      </c>
      <c r="AI14" s="320">
        <f t="shared" si="13"/>
        <v>0</v>
      </c>
      <c r="AJ14" s="321">
        <f t="shared" si="13"/>
        <v>0</v>
      </c>
      <c r="AK14" s="337"/>
      <c r="AL14" s="338"/>
      <c r="AM14" s="338"/>
      <c r="AN14" s="338"/>
      <c r="AO14" s="338"/>
      <c r="AP14" s="338"/>
      <c r="AQ14" s="338"/>
      <c r="AR14" s="339"/>
    </row>
    <row r="15" spans="1:44" ht="13" customHeight="1" x14ac:dyDescent="0.2">
      <c r="A15" s="311"/>
      <c r="B15" s="312"/>
      <c r="C15" s="313"/>
      <c r="D15" s="314"/>
      <c r="E15" s="315"/>
      <c r="F15" s="316">
        <f t="shared" si="0"/>
        <v>0</v>
      </c>
      <c r="G15" s="317">
        <f t="shared" si="1"/>
        <v>0</v>
      </c>
      <c r="H15" s="318">
        <f t="shared" si="2"/>
        <v>0</v>
      </c>
      <c r="I15" s="319">
        <f t="shared" si="3"/>
        <v>0</v>
      </c>
      <c r="J15" s="319">
        <f t="shared" si="3"/>
        <v>0</v>
      </c>
      <c r="K15" s="320">
        <f t="shared" si="4"/>
        <v>0</v>
      </c>
      <c r="L15" s="321">
        <f t="shared" si="4"/>
        <v>0</v>
      </c>
      <c r="M15" s="322"/>
      <c r="N15" s="323"/>
      <c r="O15" s="324">
        <f t="shared" si="5"/>
        <v>0</v>
      </c>
      <c r="P15" s="325">
        <f t="shared" si="5"/>
        <v>0</v>
      </c>
      <c r="Q15" s="326">
        <f t="shared" si="6"/>
        <v>0</v>
      </c>
      <c r="R15" s="326">
        <f t="shared" si="6"/>
        <v>0</v>
      </c>
      <c r="S15" s="327">
        <f t="shared" si="7"/>
        <v>0</v>
      </c>
      <c r="T15" s="328">
        <f t="shared" si="7"/>
        <v>0</v>
      </c>
      <c r="U15" s="329"/>
      <c r="V15" s="330"/>
      <c r="W15" s="331">
        <f t="shared" si="8"/>
        <v>0</v>
      </c>
      <c r="X15" s="332">
        <f t="shared" si="8"/>
        <v>0</v>
      </c>
      <c r="Y15" s="333">
        <f t="shared" si="9"/>
        <v>0</v>
      </c>
      <c r="Z15" s="333">
        <f t="shared" si="9"/>
        <v>0</v>
      </c>
      <c r="AA15" s="334">
        <f t="shared" si="10"/>
        <v>0</v>
      </c>
      <c r="AB15" s="335">
        <f t="shared" si="10"/>
        <v>0</v>
      </c>
      <c r="AC15" s="312"/>
      <c r="AD15" s="313"/>
      <c r="AE15" s="336">
        <f t="shared" si="11"/>
        <v>0</v>
      </c>
      <c r="AF15" s="318">
        <f t="shared" si="11"/>
        <v>0</v>
      </c>
      <c r="AG15" s="319">
        <f t="shared" si="12"/>
        <v>0</v>
      </c>
      <c r="AH15" s="319">
        <f t="shared" si="12"/>
        <v>0</v>
      </c>
      <c r="AI15" s="320">
        <f t="shared" si="13"/>
        <v>0</v>
      </c>
      <c r="AJ15" s="321">
        <f t="shared" si="13"/>
        <v>0</v>
      </c>
      <c r="AK15" s="340"/>
      <c r="AL15" s="341"/>
      <c r="AM15" s="341"/>
      <c r="AN15" s="341"/>
      <c r="AO15" s="341"/>
      <c r="AP15" s="341"/>
      <c r="AQ15" s="341"/>
      <c r="AR15" s="342"/>
    </row>
    <row r="16" spans="1:44" ht="13" customHeight="1" x14ac:dyDescent="0.2">
      <c r="A16" s="311"/>
      <c r="B16" s="312"/>
      <c r="C16" s="313"/>
      <c r="D16" s="314"/>
      <c r="E16" s="315"/>
      <c r="F16" s="316">
        <f t="shared" si="0"/>
        <v>0</v>
      </c>
      <c r="G16" s="317">
        <f t="shared" si="1"/>
        <v>0</v>
      </c>
      <c r="H16" s="318">
        <f t="shared" si="2"/>
        <v>0</v>
      </c>
      <c r="I16" s="319">
        <f t="shared" si="3"/>
        <v>0</v>
      </c>
      <c r="J16" s="319">
        <f t="shared" si="3"/>
        <v>0</v>
      </c>
      <c r="K16" s="320">
        <f t="shared" si="4"/>
        <v>0</v>
      </c>
      <c r="L16" s="321">
        <f t="shared" si="4"/>
        <v>0</v>
      </c>
      <c r="M16" s="322"/>
      <c r="N16" s="323"/>
      <c r="O16" s="324">
        <f t="shared" si="5"/>
        <v>0</v>
      </c>
      <c r="P16" s="325">
        <f t="shared" si="5"/>
        <v>0</v>
      </c>
      <c r="Q16" s="326">
        <f t="shared" si="6"/>
        <v>0</v>
      </c>
      <c r="R16" s="326">
        <f t="shared" si="6"/>
        <v>0</v>
      </c>
      <c r="S16" s="327">
        <f t="shared" si="7"/>
        <v>0</v>
      </c>
      <c r="T16" s="328">
        <f t="shared" si="7"/>
        <v>0</v>
      </c>
      <c r="U16" s="329"/>
      <c r="V16" s="330"/>
      <c r="W16" s="331">
        <f t="shared" si="8"/>
        <v>0</v>
      </c>
      <c r="X16" s="332">
        <f t="shared" si="8"/>
        <v>0</v>
      </c>
      <c r="Y16" s="333">
        <f t="shared" si="9"/>
        <v>0</v>
      </c>
      <c r="Z16" s="333">
        <f t="shared" si="9"/>
        <v>0</v>
      </c>
      <c r="AA16" s="334">
        <f t="shared" si="10"/>
        <v>0</v>
      </c>
      <c r="AB16" s="335">
        <f t="shared" si="10"/>
        <v>0</v>
      </c>
      <c r="AC16" s="312"/>
      <c r="AD16" s="313"/>
      <c r="AE16" s="336">
        <f t="shared" si="11"/>
        <v>0</v>
      </c>
      <c r="AF16" s="318">
        <f t="shared" si="11"/>
        <v>0</v>
      </c>
      <c r="AG16" s="319">
        <f t="shared" si="12"/>
        <v>0</v>
      </c>
      <c r="AH16" s="319">
        <f t="shared" si="12"/>
        <v>0</v>
      </c>
      <c r="AI16" s="320">
        <f t="shared" si="13"/>
        <v>0</v>
      </c>
      <c r="AJ16" s="321">
        <f t="shared" si="13"/>
        <v>0</v>
      </c>
      <c r="AK16" s="337"/>
      <c r="AL16" s="338"/>
      <c r="AM16" s="338"/>
      <c r="AN16" s="338"/>
      <c r="AO16" s="338"/>
      <c r="AP16" s="338"/>
      <c r="AQ16" s="338"/>
      <c r="AR16" s="339"/>
    </row>
    <row r="17" spans="1:44" ht="13" customHeight="1" x14ac:dyDescent="0.2">
      <c r="A17" s="311"/>
      <c r="B17" s="312"/>
      <c r="C17" s="313"/>
      <c r="D17" s="314"/>
      <c r="E17" s="315"/>
      <c r="F17" s="316">
        <f t="shared" si="0"/>
        <v>0</v>
      </c>
      <c r="G17" s="317">
        <f t="shared" si="1"/>
        <v>0</v>
      </c>
      <c r="H17" s="318">
        <f t="shared" si="2"/>
        <v>0</v>
      </c>
      <c r="I17" s="319">
        <f t="shared" si="3"/>
        <v>0</v>
      </c>
      <c r="J17" s="319">
        <f t="shared" si="3"/>
        <v>0</v>
      </c>
      <c r="K17" s="320">
        <f t="shared" si="4"/>
        <v>0</v>
      </c>
      <c r="L17" s="321">
        <f t="shared" si="4"/>
        <v>0</v>
      </c>
      <c r="M17" s="322"/>
      <c r="N17" s="323"/>
      <c r="O17" s="324">
        <f t="shared" si="5"/>
        <v>0</v>
      </c>
      <c r="P17" s="325">
        <f t="shared" si="5"/>
        <v>0</v>
      </c>
      <c r="Q17" s="326">
        <f t="shared" si="6"/>
        <v>0</v>
      </c>
      <c r="R17" s="326">
        <f t="shared" si="6"/>
        <v>0</v>
      </c>
      <c r="S17" s="327">
        <f t="shared" si="7"/>
        <v>0</v>
      </c>
      <c r="T17" s="328">
        <f t="shared" si="7"/>
        <v>0</v>
      </c>
      <c r="U17" s="329"/>
      <c r="V17" s="330"/>
      <c r="W17" s="331">
        <f t="shared" si="8"/>
        <v>0</v>
      </c>
      <c r="X17" s="332">
        <f t="shared" si="8"/>
        <v>0</v>
      </c>
      <c r="Y17" s="333">
        <f t="shared" si="9"/>
        <v>0</v>
      </c>
      <c r="Z17" s="333">
        <f t="shared" si="9"/>
        <v>0</v>
      </c>
      <c r="AA17" s="334">
        <f t="shared" si="10"/>
        <v>0</v>
      </c>
      <c r="AB17" s="335">
        <f t="shared" si="10"/>
        <v>0</v>
      </c>
      <c r="AC17" s="312"/>
      <c r="AD17" s="313"/>
      <c r="AE17" s="336">
        <f t="shared" si="11"/>
        <v>0</v>
      </c>
      <c r="AF17" s="318">
        <f t="shared" si="11"/>
        <v>0</v>
      </c>
      <c r="AG17" s="319">
        <f t="shared" si="12"/>
        <v>0</v>
      </c>
      <c r="AH17" s="319">
        <f t="shared" si="12"/>
        <v>0</v>
      </c>
      <c r="AI17" s="320">
        <f t="shared" si="13"/>
        <v>0</v>
      </c>
      <c r="AJ17" s="321">
        <f t="shared" si="13"/>
        <v>0</v>
      </c>
      <c r="AK17" s="337"/>
      <c r="AL17" s="338"/>
      <c r="AM17" s="338"/>
      <c r="AN17" s="338"/>
      <c r="AO17" s="338"/>
      <c r="AP17" s="338"/>
      <c r="AQ17" s="338"/>
      <c r="AR17" s="339"/>
    </row>
    <row r="18" spans="1:44" ht="13" customHeight="1" x14ac:dyDescent="0.2">
      <c r="A18" s="311"/>
      <c r="B18" s="312"/>
      <c r="C18" s="313"/>
      <c r="D18" s="314"/>
      <c r="E18" s="315"/>
      <c r="F18" s="316">
        <f t="shared" si="0"/>
        <v>0</v>
      </c>
      <c r="G18" s="317">
        <f t="shared" si="1"/>
        <v>0</v>
      </c>
      <c r="H18" s="318">
        <f t="shared" si="2"/>
        <v>0</v>
      </c>
      <c r="I18" s="319">
        <f t="shared" si="3"/>
        <v>0</v>
      </c>
      <c r="J18" s="319">
        <f t="shared" si="3"/>
        <v>0</v>
      </c>
      <c r="K18" s="320">
        <f t="shared" si="4"/>
        <v>0</v>
      </c>
      <c r="L18" s="321">
        <f t="shared" si="4"/>
        <v>0</v>
      </c>
      <c r="M18" s="322"/>
      <c r="N18" s="323"/>
      <c r="O18" s="324">
        <f t="shared" si="5"/>
        <v>0</v>
      </c>
      <c r="P18" s="325">
        <f t="shared" si="5"/>
        <v>0</v>
      </c>
      <c r="Q18" s="326">
        <f t="shared" si="6"/>
        <v>0</v>
      </c>
      <c r="R18" s="326">
        <f t="shared" si="6"/>
        <v>0</v>
      </c>
      <c r="S18" s="327">
        <f t="shared" si="7"/>
        <v>0</v>
      </c>
      <c r="T18" s="328">
        <f t="shared" si="7"/>
        <v>0</v>
      </c>
      <c r="U18" s="329"/>
      <c r="V18" s="330"/>
      <c r="W18" s="331">
        <f t="shared" si="8"/>
        <v>0</v>
      </c>
      <c r="X18" s="332">
        <f t="shared" si="8"/>
        <v>0</v>
      </c>
      <c r="Y18" s="333">
        <f t="shared" si="9"/>
        <v>0</v>
      </c>
      <c r="Z18" s="333">
        <f t="shared" si="9"/>
        <v>0</v>
      </c>
      <c r="AA18" s="334">
        <f t="shared" si="10"/>
        <v>0</v>
      </c>
      <c r="AB18" s="335">
        <f t="shared" si="10"/>
        <v>0</v>
      </c>
      <c r="AC18" s="312"/>
      <c r="AD18" s="313"/>
      <c r="AE18" s="336">
        <f t="shared" si="11"/>
        <v>0</v>
      </c>
      <c r="AF18" s="318">
        <f t="shared" si="11"/>
        <v>0</v>
      </c>
      <c r="AG18" s="319">
        <f t="shared" si="12"/>
        <v>0</v>
      </c>
      <c r="AH18" s="319">
        <f t="shared" si="12"/>
        <v>0</v>
      </c>
      <c r="AI18" s="320">
        <f t="shared" si="13"/>
        <v>0</v>
      </c>
      <c r="AJ18" s="321">
        <f t="shared" si="13"/>
        <v>0</v>
      </c>
      <c r="AK18" s="340"/>
      <c r="AL18" s="341"/>
      <c r="AM18" s="341"/>
      <c r="AN18" s="341"/>
      <c r="AO18" s="341"/>
      <c r="AP18" s="341"/>
      <c r="AQ18" s="341"/>
      <c r="AR18" s="342"/>
    </row>
    <row r="19" spans="1:44" ht="13" customHeight="1" thickBot="1" x14ac:dyDescent="0.25">
      <c r="A19" s="343" t="s">
        <v>112</v>
      </c>
      <c r="B19" s="344"/>
      <c r="C19" s="345"/>
      <c r="D19" s="287">
        <f>SUM(D9:D18)</f>
        <v>0</v>
      </c>
      <c r="E19" s="346"/>
      <c r="F19" s="347"/>
      <c r="G19" s="348">
        <f t="shared" ref="G19:L19" si="14">SUM(G9:G18)</f>
        <v>0</v>
      </c>
      <c r="H19" s="349">
        <f t="shared" si="14"/>
        <v>0</v>
      </c>
      <c r="I19" s="350">
        <f t="shared" si="14"/>
        <v>0</v>
      </c>
      <c r="J19" s="350">
        <f t="shared" si="14"/>
        <v>0</v>
      </c>
      <c r="K19" s="351">
        <f t="shared" si="14"/>
        <v>0</v>
      </c>
      <c r="L19" s="352">
        <f t="shared" si="14"/>
        <v>0</v>
      </c>
      <c r="M19" s="344"/>
      <c r="N19" s="345"/>
      <c r="O19" s="353">
        <f t="shared" ref="O19:T19" si="15">SUM(O9:O18)</f>
        <v>0</v>
      </c>
      <c r="P19" s="354">
        <f t="shared" si="15"/>
        <v>0</v>
      </c>
      <c r="Q19" s="355">
        <f t="shared" si="15"/>
        <v>0</v>
      </c>
      <c r="R19" s="356">
        <f t="shared" si="15"/>
        <v>0</v>
      </c>
      <c r="S19" s="357">
        <f t="shared" si="15"/>
        <v>0</v>
      </c>
      <c r="T19" s="358">
        <f t="shared" si="15"/>
        <v>0</v>
      </c>
      <c r="U19" s="344"/>
      <c r="V19" s="359"/>
      <c r="W19" s="360">
        <f t="shared" ref="W19:AB19" si="16">SUM(W9:W18)</f>
        <v>0</v>
      </c>
      <c r="X19" s="361">
        <f t="shared" si="16"/>
        <v>0</v>
      </c>
      <c r="Y19" s="362">
        <f t="shared" si="16"/>
        <v>0</v>
      </c>
      <c r="Z19" s="363">
        <f t="shared" si="16"/>
        <v>0</v>
      </c>
      <c r="AA19" s="364">
        <f t="shared" si="16"/>
        <v>0</v>
      </c>
      <c r="AB19" s="365">
        <f t="shared" si="16"/>
        <v>0</v>
      </c>
      <c r="AC19" s="346"/>
      <c r="AD19" s="366"/>
      <c r="AE19" s="367">
        <f t="shared" ref="AE19:AJ19" si="17">SUM(AE9:AE18)</f>
        <v>0</v>
      </c>
      <c r="AF19" s="349">
        <f t="shared" si="17"/>
        <v>0</v>
      </c>
      <c r="AG19" s="368">
        <f t="shared" si="17"/>
        <v>0</v>
      </c>
      <c r="AH19" s="350">
        <f t="shared" si="17"/>
        <v>0</v>
      </c>
      <c r="AI19" s="351">
        <f t="shared" si="17"/>
        <v>0</v>
      </c>
      <c r="AJ19" s="352">
        <f t="shared" si="17"/>
        <v>0</v>
      </c>
      <c r="AK19" s="369"/>
      <c r="AL19" s="370"/>
      <c r="AM19" s="370"/>
      <c r="AN19" s="370"/>
      <c r="AO19" s="370"/>
      <c r="AP19" s="370"/>
      <c r="AQ19" s="370"/>
      <c r="AR19" s="371"/>
    </row>
    <row r="20" spans="1:44" ht="13" customHeight="1" thickTop="1" x14ac:dyDescent="0.2">
      <c r="A20" s="372" t="s">
        <v>308</v>
      </c>
      <c r="B20" s="373"/>
      <c r="C20" s="374"/>
      <c r="D20" s="374"/>
      <c r="E20" s="302"/>
      <c r="F20" s="304"/>
      <c r="G20" s="375"/>
      <c r="H20" s="376"/>
      <c r="I20" s="377"/>
      <c r="J20" s="377"/>
      <c r="K20" s="377"/>
      <c r="L20" s="378"/>
      <c r="M20" s="302"/>
      <c r="N20" s="303"/>
      <c r="O20" s="303"/>
      <c r="P20" s="303"/>
      <c r="Q20" s="307"/>
      <c r="R20" s="305"/>
      <c r="S20" s="305"/>
      <c r="T20" s="306"/>
      <c r="U20" s="302"/>
      <c r="V20" s="303"/>
      <c r="W20" s="303"/>
      <c r="X20" s="303"/>
      <c r="Y20" s="307"/>
      <c r="Z20" s="305"/>
      <c r="AA20" s="305"/>
      <c r="AB20" s="306"/>
      <c r="AC20" s="302"/>
      <c r="AD20" s="303"/>
      <c r="AE20" s="303"/>
      <c r="AF20" s="303"/>
      <c r="AG20" s="307"/>
      <c r="AH20" s="305"/>
      <c r="AI20" s="305"/>
      <c r="AJ20" s="306"/>
      <c r="AK20" s="308"/>
      <c r="AL20" s="309"/>
      <c r="AM20" s="309"/>
      <c r="AN20" s="309"/>
      <c r="AO20" s="309"/>
      <c r="AP20" s="309"/>
      <c r="AQ20" s="309"/>
      <c r="AR20" s="310"/>
    </row>
    <row r="21" spans="1:44" ht="13" customHeight="1" x14ac:dyDescent="0.2">
      <c r="A21" s="311"/>
      <c r="B21" s="315"/>
      <c r="C21" s="379"/>
      <c r="D21" s="277"/>
      <c r="E21" s="380"/>
      <c r="F21" s="381"/>
      <c r="G21" s="317">
        <f t="shared" ref="G21:G30" si="18">+B21*D21</f>
        <v>0</v>
      </c>
      <c r="H21" s="318">
        <f t="shared" ref="H21:H30" si="19">+C21*D21</f>
        <v>0</v>
      </c>
      <c r="I21" s="319">
        <f t="shared" ref="I21:J30" si="20">+G21</f>
        <v>0</v>
      </c>
      <c r="J21" s="319">
        <f t="shared" si="20"/>
        <v>0</v>
      </c>
      <c r="K21" s="382"/>
      <c r="L21" s="383"/>
      <c r="M21" s="329"/>
      <c r="N21" s="384"/>
      <c r="O21" s="331">
        <f t="shared" ref="O21:O30" si="21">+D21*M21</f>
        <v>0</v>
      </c>
      <c r="P21" s="332">
        <f t="shared" ref="P21:P30" si="22">+D21*N21</f>
        <v>0</v>
      </c>
      <c r="Q21" s="333">
        <f t="shared" ref="Q21:R30" si="23">+O21</f>
        <v>0</v>
      </c>
      <c r="R21" s="333">
        <f t="shared" si="23"/>
        <v>0</v>
      </c>
      <c r="S21" s="385"/>
      <c r="T21" s="386"/>
      <c r="U21" s="329"/>
      <c r="V21" s="384"/>
      <c r="W21" s="331">
        <f t="shared" ref="W21:X30" si="24">+U21*$D21</f>
        <v>0</v>
      </c>
      <c r="X21" s="332">
        <f t="shared" si="24"/>
        <v>0</v>
      </c>
      <c r="Y21" s="333">
        <f t="shared" ref="Y21:Z30" si="25">+W21</f>
        <v>0</v>
      </c>
      <c r="Z21" s="333">
        <f t="shared" si="25"/>
        <v>0</v>
      </c>
      <c r="AA21" s="385"/>
      <c r="AB21" s="386"/>
      <c r="AC21" s="387"/>
      <c r="AD21" s="388"/>
      <c r="AE21" s="385"/>
      <c r="AF21" s="386"/>
      <c r="AG21" s="388"/>
      <c r="AH21" s="388"/>
      <c r="AI21" s="385"/>
      <c r="AJ21" s="386"/>
      <c r="AK21" s="389"/>
      <c r="AL21" s="390"/>
      <c r="AM21" s="390"/>
      <c r="AN21" s="390"/>
      <c r="AO21" s="390"/>
      <c r="AP21" s="390"/>
      <c r="AQ21" s="390"/>
      <c r="AR21" s="391"/>
    </row>
    <row r="22" spans="1:44" ht="13" customHeight="1" x14ac:dyDescent="0.2">
      <c r="A22" s="311"/>
      <c r="B22" s="315"/>
      <c r="C22" s="379"/>
      <c r="D22" s="314"/>
      <c r="E22" s="380"/>
      <c r="F22" s="381"/>
      <c r="G22" s="317">
        <f t="shared" si="18"/>
        <v>0</v>
      </c>
      <c r="H22" s="318">
        <f t="shared" si="19"/>
        <v>0</v>
      </c>
      <c r="I22" s="319">
        <f t="shared" si="20"/>
        <v>0</v>
      </c>
      <c r="J22" s="319">
        <f t="shared" si="20"/>
        <v>0</v>
      </c>
      <c r="K22" s="382"/>
      <c r="L22" s="383"/>
      <c r="M22" s="329"/>
      <c r="N22" s="384"/>
      <c r="O22" s="331">
        <f t="shared" si="21"/>
        <v>0</v>
      </c>
      <c r="P22" s="332">
        <f t="shared" si="22"/>
        <v>0</v>
      </c>
      <c r="Q22" s="333">
        <f t="shared" si="23"/>
        <v>0</v>
      </c>
      <c r="R22" s="333">
        <f t="shared" si="23"/>
        <v>0</v>
      </c>
      <c r="S22" s="385"/>
      <c r="T22" s="386"/>
      <c r="U22" s="329"/>
      <c r="V22" s="384"/>
      <c r="W22" s="331">
        <f t="shared" si="24"/>
        <v>0</v>
      </c>
      <c r="X22" s="332">
        <f t="shared" si="24"/>
        <v>0</v>
      </c>
      <c r="Y22" s="333">
        <f t="shared" si="25"/>
        <v>0</v>
      </c>
      <c r="Z22" s="333">
        <f t="shared" si="25"/>
        <v>0</v>
      </c>
      <c r="AA22" s="385"/>
      <c r="AB22" s="386"/>
      <c r="AC22" s="387"/>
      <c r="AD22" s="388"/>
      <c r="AE22" s="385"/>
      <c r="AF22" s="386"/>
      <c r="AG22" s="388"/>
      <c r="AH22" s="388"/>
      <c r="AI22" s="385"/>
      <c r="AJ22" s="386"/>
      <c r="AK22" s="389"/>
      <c r="AL22" s="390"/>
      <c r="AM22" s="390"/>
      <c r="AN22" s="390"/>
      <c r="AO22" s="390"/>
      <c r="AP22" s="390"/>
      <c r="AQ22" s="390"/>
      <c r="AR22" s="391"/>
    </row>
    <row r="23" spans="1:44" ht="13" customHeight="1" x14ac:dyDescent="0.2">
      <c r="A23" s="311"/>
      <c r="B23" s="315"/>
      <c r="C23" s="379"/>
      <c r="D23" s="314"/>
      <c r="E23" s="380"/>
      <c r="F23" s="381"/>
      <c r="G23" s="317">
        <f t="shared" si="18"/>
        <v>0</v>
      </c>
      <c r="H23" s="318">
        <f t="shared" si="19"/>
        <v>0</v>
      </c>
      <c r="I23" s="319">
        <f t="shared" si="20"/>
        <v>0</v>
      </c>
      <c r="J23" s="319">
        <f t="shared" si="20"/>
        <v>0</v>
      </c>
      <c r="K23" s="382"/>
      <c r="L23" s="383"/>
      <c r="M23" s="329"/>
      <c r="N23" s="384"/>
      <c r="O23" s="331">
        <f t="shared" si="21"/>
        <v>0</v>
      </c>
      <c r="P23" s="332">
        <f t="shared" si="22"/>
        <v>0</v>
      </c>
      <c r="Q23" s="333">
        <f t="shared" si="23"/>
        <v>0</v>
      </c>
      <c r="R23" s="333">
        <f t="shared" si="23"/>
        <v>0</v>
      </c>
      <c r="S23" s="385"/>
      <c r="T23" s="386"/>
      <c r="U23" s="329"/>
      <c r="V23" s="384"/>
      <c r="W23" s="331">
        <f t="shared" si="24"/>
        <v>0</v>
      </c>
      <c r="X23" s="332">
        <f t="shared" si="24"/>
        <v>0</v>
      </c>
      <c r="Y23" s="333">
        <f t="shared" si="25"/>
        <v>0</v>
      </c>
      <c r="Z23" s="333">
        <f t="shared" si="25"/>
        <v>0</v>
      </c>
      <c r="AA23" s="385"/>
      <c r="AB23" s="386"/>
      <c r="AC23" s="387"/>
      <c r="AD23" s="388"/>
      <c r="AE23" s="385"/>
      <c r="AF23" s="386"/>
      <c r="AG23" s="388"/>
      <c r="AH23" s="388"/>
      <c r="AI23" s="385"/>
      <c r="AJ23" s="386"/>
      <c r="AK23" s="389"/>
      <c r="AL23" s="390"/>
      <c r="AM23" s="390"/>
      <c r="AN23" s="390"/>
      <c r="AO23" s="390"/>
      <c r="AP23" s="390"/>
      <c r="AQ23" s="390"/>
      <c r="AR23" s="391"/>
    </row>
    <row r="24" spans="1:44" ht="13" customHeight="1" x14ac:dyDescent="0.2">
      <c r="A24" s="311"/>
      <c r="B24" s="315"/>
      <c r="C24" s="379"/>
      <c r="D24" s="314"/>
      <c r="E24" s="380"/>
      <c r="F24" s="381"/>
      <c r="G24" s="317">
        <f t="shared" si="18"/>
        <v>0</v>
      </c>
      <c r="H24" s="318">
        <f t="shared" si="19"/>
        <v>0</v>
      </c>
      <c r="I24" s="319">
        <f t="shared" si="20"/>
        <v>0</v>
      </c>
      <c r="J24" s="319">
        <f t="shared" si="20"/>
        <v>0</v>
      </c>
      <c r="K24" s="382"/>
      <c r="L24" s="383"/>
      <c r="M24" s="329"/>
      <c r="N24" s="384"/>
      <c r="O24" s="331">
        <f t="shared" si="21"/>
        <v>0</v>
      </c>
      <c r="P24" s="332">
        <f t="shared" si="22"/>
        <v>0</v>
      </c>
      <c r="Q24" s="333">
        <f t="shared" si="23"/>
        <v>0</v>
      </c>
      <c r="R24" s="333">
        <f t="shared" si="23"/>
        <v>0</v>
      </c>
      <c r="S24" s="385"/>
      <c r="T24" s="386"/>
      <c r="U24" s="329"/>
      <c r="V24" s="384"/>
      <c r="W24" s="331">
        <f t="shared" si="24"/>
        <v>0</v>
      </c>
      <c r="X24" s="332">
        <f t="shared" si="24"/>
        <v>0</v>
      </c>
      <c r="Y24" s="333">
        <f t="shared" si="25"/>
        <v>0</v>
      </c>
      <c r="Z24" s="333">
        <f t="shared" si="25"/>
        <v>0</v>
      </c>
      <c r="AA24" s="385"/>
      <c r="AB24" s="386"/>
      <c r="AC24" s="387"/>
      <c r="AD24" s="388"/>
      <c r="AE24" s="385"/>
      <c r="AF24" s="386"/>
      <c r="AG24" s="388"/>
      <c r="AH24" s="388"/>
      <c r="AI24" s="385"/>
      <c r="AJ24" s="386"/>
      <c r="AK24" s="389"/>
      <c r="AL24" s="390"/>
      <c r="AM24" s="390"/>
      <c r="AN24" s="390"/>
      <c r="AO24" s="390"/>
      <c r="AP24" s="390"/>
      <c r="AQ24" s="390"/>
      <c r="AR24" s="391"/>
    </row>
    <row r="25" spans="1:44" ht="13" customHeight="1" x14ac:dyDescent="0.2">
      <c r="A25" s="311"/>
      <c r="B25" s="315"/>
      <c r="C25" s="379"/>
      <c r="D25" s="314"/>
      <c r="E25" s="380"/>
      <c r="F25" s="381"/>
      <c r="G25" s="317">
        <f t="shared" si="18"/>
        <v>0</v>
      </c>
      <c r="H25" s="318">
        <f t="shared" si="19"/>
        <v>0</v>
      </c>
      <c r="I25" s="319">
        <f t="shared" si="20"/>
        <v>0</v>
      </c>
      <c r="J25" s="319">
        <f t="shared" si="20"/>
        <v>0</v>
      </c>
      <c r="K25" s="382"/>
      <c r="L25" s="383"/>
      <c r="M25" s="329"/>
      <c r="N25" s="384"/>
      <c r="O25" s="331">
        <f t="shared" si="21"/>
        <v>0</v>
      </c>
      <c r="P25" s="332">
        <f t="shared" si="22"/>
        <v>0</v>
      </c>
      <c r="Q25" s="333">
        <f t="shared" si="23"/>
        <v>0</v>
      </c>
      <c r="R25" s="333">
        <f t="shared" si="23"/>
        <v>0</v>
      </c>
      <c r="S25" s="385"/>
      <c r="T25" s="386"/>
      <c r="U25" s="329"/>
      <c r="V25" s="384"/>
      <c r="W25" s="331">
        <f t="shared" si="24"/>
        <v>0</v>
      </c>
      <c r="X25" s="332">
        <f t="shared" si="24"/>
        <v>0</v>
      </c>
      <c r="Y25" s="333">
        <f t="shared" si="25"/>
        <v>0</v>
      </c>
      <c r="Z25" s="333">
        <f t="shared" si="25"/>
        <v>0</v>
      </c>
      <c r="AA25" s="385"/>
      <c r="AB25" s="386"/>
      <c r="AC25" s="387"/>
      <c r="AD25" s="388"/>
      <c r="AE25" s="385"/>
      <c r="AF25" s="386"/>
      <c r="AG25" s="388"/>
      <c r="AH25" s="388"/>
      <c r="AI25" s="385"/>
      <c r="AJ25" s="386"/>
      <c r="AK25" s="389"/>
      <c r="AL25" s="390"/>
      <c r="AM25" s="390"/>
      <c r="AN25" s="390"/>
      <c r="AO25" s="390"/>
      <c r="AP25" s="390"/>
      <c r="AQ25" s="390"/>
      <c r="AR25" s="391"/>
    </row>
    <row r="26" spans="1:44" ht="13" customHeight="1" x14ac:dyDescent="0.2">
      <c r="A26" s="311"/>
      <c r="B26" s="315"/>
      <c r="C26" s="379"/>
      <c r="D26" s="314"/>
      <c r="E26" s="380"/>
      <c r="F26" s="381"/>
      <c r="G26" s="317">
        <f t="shared" si="18"/>
        <v>0</v>
      </c>
      <c r="H26" s="318">
        <f t="shared" si="19"/>
        <v>0</v>
      </c>
      <c r="I26" s="319">
        <f t="shared" si="20"/>
        <v>0</v>
      </c>
      <c r="J26" s="319">
        <f t="shared" si="20"/>
        <v>0</v>
      </c>
      <c r="K26" s="382"/>
      <c r="L26" s="383"/>
      <c r="M26" s="329"/>
      <c r="N26" s="384"/>
      <c r="O26" s="331">
        <f t="shared" si="21"/>
        <v>0</v>
      </c>
      <c r="P26" s="332">
        <f t="shared" si="22"/>
        <v>0</v>
      </c>
      <c r="Q26" s="333">
        <f t="shared" si="23"/>
        <v>0</v>
      </c>
      <c r="R26" s="333">
        <f t="shared" si="23"/>
        <v>0</v>
      </c>
      <c r="S26" s="385"/>
      <c r="T26" s="386"/>
      <c r="U26" s="329"/>
      <c r="V26" s="384"/>
      <c r="W26" s="331">
        <f t="shared" si="24"/>
        <v>0</v>
      </c>
      <c r="X26" s="332">
        <f t="shared" si="24"/>
        <v>0</v>
      </c>
      <c r="Y26" s="333">
        <f t="shared" si="25"/>
        <v>0</v>
      </c>
      <c r="Z26" s="333">
        <f t="shared" si="25"/>
        <v>0</v>
      </c>
      <c r="AA26" s="385"/>
      <c r="AB26" s="386"/>
      <c r="AC26" s="387"/>
      <c r="AD26" s="388"/>
      <c r="AE26" s="385"/>
      <c r="AF26" s="386"/>
      <c r="AG26" s="388"/>
      <c r="AH26" s="388"/>
      <c r="AI26" s="385"/>
      <c r="AJ26" s="386"/>
      <c r="AK26" s="389"/>
      <c r="AL26" s="390"/>
      <c r="AM26" s="390"/>
      <c r="AN26" s="390"/>
      <c r="AO26" s="390"/>
      <c r="AP26" s="390"/>
      <c r="AQ26" s="390"/>
      <c r="AR26" s="391"/>
    </row>
    <row r="27" spans="1:44" ht="13" customHeight="1" x14ac:dyDescent="0.2">
      <c r="A27" s="311"/>
      <c r="B27" s="315"/>
      <c r="C27" s="379"/>
      <c r="D27" s="314"/>
      <c r="E27" s="380"/>
      <c r="F27" s="381"/>
      <c r="G27" s="317">
        <f t="shared" si="18"/>
        <v>0</v>
      </c>
      <c r="H27" s="318">
        <f t="shared" si="19"/>
        <v>0</v>
      </c>
      <c r="I27" s="319">
        <f t="shared" si="20"/>
        <v>0</v>
      </c>
      <c r="J27" s="319">
        <f t="shared" si="20"/>
        <v>0</v>
      </c>
      <c r="K27" s="382"/>
      <c r="L27" s="383"/>
      <c r="M27" s="329"/>
      <c r="N27" s="384"/>
      <c r="O27" s="331">
        <f t="shared" si="21"/>
        <v>0</v>
      </c>
      <c r="P27" s="332">
        <f t="shared" si="22"/>
        <v>0</v>
      </c>
      <c r="Q27" s="333">
        <f t="shared" si="23"/>
        <v>0</v>
      </c>
      <c r="R27" s="333">
        <f t="shared" si="23"/>
        <v>0</v>
      </c>
      <c r="S27" s="385"/>
      <c r="T27" s="386"/>
      <c r="U27" s="329"/>
      <c r="V27" s="384"/>
      <c r="W27" s="331">
        <f t="shared" si="24"/>
        <v>0</v>
      </c>
      <c r="X27" s="332">
        <f t="shared" si="24"/>
        <v>0</v>
      </c>
      <c r="Y27" s="333">
        <f t="shared" si="25"/>
        <v>0</v>
      </c>
      <c r="Z27" s="333">
        <f t="shared" si="25"/>
        <v>0</v>
      </c>
      <c r="AA27" s="385"/>
      <c r="AB27" s="386"/>
      <c r="AC27" s="387"/>
      <c r="AD27" s="388"/>
      <c r="AE27" s="385"/>
      <c r="AF27" s="386"/>
      <c r="AG27" s="388"/>
      <c r="AH27" s="388"/>
      <c r="AI27" s="385"/>
      <c r="AJ27" s="386"/>
      <c r="AK27" s="389"/>
      <c r="AL27" s="390"/>
      <c r="AM27" s="390"/>
      <c r="AN27" s="390"/>
      <c r="AO27" s="390"/>
      <c r="AP27" s="390"/>
      <c r="AQ27" s="390"/>
      <c r="AR27" s="391"/>
    </row>
    <row r="28" spans="1:44" ht="13" customHeight="1" x14ac:dyDescent="0.2">
      <c r="A28" s="311"/>
      <c r="B28" s="315"/>
      <c r="C28" s="379"/>
      <c r="D28" s="314"/>
      <c r="E28" s="380"/>
      <c r="F28" s="381"/>
      <c r="G28" s="317">
        <f t="shared" si="18"/>
        <v>0</v>
      </c>
      <c r="H28" s="318">
        <f t="shared" si="19"/>
        <v>0</v>
      </c>
      <c r="I28" s="319">
        <f t="shared" si="20"/>
        <v>0</v>
      </c>
      <c r="J28" s="319">
        <f t="shared" si="20"/>
        <v>0</v>
      </c>
      <c r="K28" s="382"/>
      <c r="L28" s="383"/>
      <c r="M28" s="329"/>
      <c r="N28" s="384"/>
      <c r="O28" s="331">
        <f t="shared" si="21"/>
        <v>0</v>
      </c>
      <c r="P28" s="332">
        <f t="shared" si="22"/>
        <v>0</v>
      </c>
      <c r="Q28" s="333">
        <f t="shared" si="23"/>
        <v>0</v>
      </c>
      <c r="R28" s="333">
        <f t="shared" si="23"/>
        <v>0</v>
      </c>
      <c r="S28" s="385"/>
      <c r="T28" s="386"/>
      <c r="U28" s="329"/>
      <c r="V28" s="384"/>
      <c r="W28" s="331">
        <f t="shared" si="24"/>
        <v>0</v>
      </c>
      <c r="X28" s="332">
        <f t="shared" si="24"/>
        <v>0</v>
      </c>
      <c r="Y28" s="333">
        <f t="shared" si="25"/>
        <v>0</v>
      </c>
      <c r="Z28" s="333">
        <f t="shared" si="25"/>
        <v>0</v>
      </c>
      <c r="AA28" s="385"/>
      <c r="AB28" s="386"/>
      <c r="AC28" s="387"/>
      <c r="AD28" s="388"/>
      <c r="AE28" s="385"/>
      <c r="AF28" s="386"/>
      <c r="AG28" s="388"/>
      <c r="AH28" s="388"/>
      <c r="AI28" s="385"/>
      <c r="AJ28" s="386"/>
      <c r="AK28" s="389"/>
      <c r="AL28" s="390"/>
      <c r="AM28" s="390"/>
      <c r="AN28" s="390"/>
      <c r="AO28" s="390"/>
      <c r="AP28" s="390"/>
      <c r="AQ28" s="390"/>
      <c r="AR28" s="391"/>
    </row>
    <row r="29" spans="1:44" ht="13" customHeight="1" x14ac:dyDescent="0.2">
      <c r="A29" s="311"/>
      <c r="B29" s="315"/>
      <c r="C29" s="379"/>
      <c r="D29" s="314"/>
      <c r="E29" s="380"/>
      <c r="F29" s="381"/>
      <c r="G29" s="317">
        <f t="shared" si="18"/>
        <v>0</v>
      </c>
      <c r="H29" s="318">
        <f t="shared" si="19"/>
        <v>0</v>
      </c>
      <c r="I29" s="319">
        <f t="shared" si="20"/>
        <v>0</v>
      </c>
      <c r="J29" s="319">
        <f t="shared" si="20"/>
        <v>0</v>
      </c>
      <c r="K29" s="382"/>
      <c r="L29" s="383"/>
      <c r="M29" s="329"/>
      <c r="N29" s="384"/>
      <c r="O29" s="331">
        <f t="shared" si="21"/>
        <v>0</v>
      </c>
      <c r="P29" s="332">
        <f t="shared" si="22"/>
        <v>0</v>
      </c>
      <c r="Q29" s="333">
        <f t="shared" si="23"/>
        <v>0</v>
      </c>
      <c r="R29" s="333">
        <f t="shared" si="23"/>
        <v>0</v>
      </c>
      <c r="S29" s="385"/>
      <c r="T29" s="386"/>
      <c r="U29" s="329"/>
      <c r="V29" s="384"/>
      <c r="W29" s="331">
        <f t="shared" si="24"/>
        <v>0</v>
      </c>
      <c r="X29" s="332">
        <f t="shared" si="24"/>
        <v>0</v>
      </c>
      <c r="Y29" s="333">
        <f t="shared" si="25"/>
        <v>0</v>
      </c>
      <c r="Z29" s="333">
        <f t="shared" si="25"/>
        <v>0</v>
      </c>
      <c r="AA29" s="385"/>
      <c r="AB29" s="386"/>
      <c r="AC29" s="387"/>
      <c r="AD29" s="388"/>
      <c r="AE29" s="385"/>
      <c r="AF29" s="386"/>
      <c r="AG29" s="388"/>
      <c r="AH29" s="388"/>
      <c r="AI29" s="385"/>
      <c r="AJ29" s="386"/>
      <c r="AK29" s="389"/>
      <c r="AL29" s="390"/>
      <c r="AM29" s="390"/>
      <c r="AN29" s="390"/>
      <c r="AO29" s="390"/>
      <c r="AP29" s="390"/>
      <c r="AQ29" s="390"/>
      <c r="AR29" s="391"/>
    </row>
    <row r="30" spans="1:44" ht="13" customHeight="1" x14ac:dyDescent="0.2">
      <c r="A30" s="311"/>
      <c r="B30" s="315"/>
      <c r="C30" s="379"/>
      <c r="D30" s="314"/>
      <c r="E30" s="380"/>
      <c r="F30" s="381"/>
      <c r="G30" s="317">
        <f t="shared" si="18"/>
        <v>0</v>
      </c>
      <c r="H30" s="318">
        <f t="shared" si="19"/>
        <v>0</v>
      </c>
      <c r="I30" s="319">
        <f t="shared" si="20"/>
        <v>0</v>
      </c>
      <c r="J30" s="319">
        <f t="shared" si="20"/>
        <v>0</v>
      </c>
      <c r="K30" s="382"/>
      <c r="L30" s="383"/>
      <c r="M30" s="329"/>
      <c r="N30" s="384"/>
      <c r="O30" s="331">
        <f t="shared" si="21"/>
        <v>0</v>
      </c>
      <c r="P30" s="332">
        <f t="shared" si="22"/>
        <v>0</v>
      </c>
      <c r="Q30" s="333">
        <f t="shared" si="23"/>
        <v>0</v>
      </c>
      <c r="R30" s="333">
        <f t="shared" si="23"/>
        <v>0</v>
      </c>
      <c r="S30" s="385"/>
      <c r="T30" s="386"/>
      <c r="U30" s="329"/>
      <c r="V30" s="384"/>
      <c r="W30" s="331">
        <f t="shared" si="24"/>
        <v>0</v>
      </c>
      <c r="X30" s="332">
        <f t="shared" si="24"/>
        <v>0</v>
      </c>
      <c r="Y30" s="333">
        <f t="shared" si="25"/>
        <v>0</v>
      </c>
      <c r="Z30" s="333">
        <f t="shared" si="25"/>
        <v>0</v>
      </c>
      <c r="AA30" s="385"/>
      <c r="AB30" s="386"/>
      <c r="AC30" s="387"/>
      <c r="AD30" s="388"/>
      <c r="AE30" s="385"/>
      <c r="AF30" s="386"/>
      <c r="AG30" s="388"/>
      <c r="AH30" s="388"/>
      <c r="AI30" s="385"/>
      <c r="AJ30" s="386"/>
      <c r="AK30" s="392"/>
      <c r="AL30" s="393"/>
      <c r="AM30" s="393"/>
      <c r="AN30" s="393"/>
      <c r="AO30" s="393"/>
      <c r="AP30" s="393"/>
      <c r="AQ30" s="393"/>
      <c r="AR30" s="394"/>
    </row>
    <row r="31" spans="1:44" ht="13" customHeight="1" thickBot="1" x14ac:dyDescent="0.25">
      <c r="A31" s="395" t="s">
        <v>113</v>
      </c>
      <c r="B31" s="344"/>
      <c r="C31" s="345"/>
      <c r="D31" s="396">
        <f>SUM(D21:D30)</f>
        <v>0</v>
      </c>
      <c r="E31" s="344"/>
      <c r="F31" s="397"/>
      <c r="G31" s="348">
        <f>SUM(G21:G30)</f>
        <v>0</v>
      </c>
      <c r="H31" s="349">
        <f>SUM(H21:H30)</f>
        <v>0</v>
      </c>
      <c r="I31" s="350">
        <f>SUM(I21:I30)</f>
        <v>0</v>
      </c>
      <c r="J31" s="350">
        <f>SUM(J21:J30)</f>
        <v>0</v>
      </c>
      <c r="K31" s="398"/>
      <c r="L31" s="347"/>
      <c r="M31" s="399"/>
      <c r="N31" s="400"/>
      <c r="O31" s="360">
        <f>SUM(O21:O30)</f>
        <v>0</v>
      </c>
      <c r="P31" s="361">
        <f>SUM(P21:P30)</f>
        <v>0</v>
      </c>
      <c r="Q31" s="401">
        <f>SUM(Q21:Q30)</f>
        <v>0</v>
      </c>
      <c r="R31" s="402">
        <f>SUM(R21:R30)</f>
        <v>0</v>
      </c>
      <c r="S31" s="403"/>
      <c r="T31" s="404"/>
      <c r="U31" s="399"/>
      <c r="V31" s="400"/>
      <c r="W31" s="360">
        <f>SUM(W21:W30)</f>
        <v>0</v>
      </c>
      <c r="X31" s="361">
        <f>SUM(X21:X30)</f>
        <v>0</v>
      </c>
      <c r="Y31" s="401">
        <f>SUM(Y21:Y30)</f>
        <v>0</v>
      </c>
      <c r="Z31" s="402">
        <f>SUM(Z21:Z30)</f>
        <v>0</v>
      </c>
      <c r="AA31" s="403"/>
      <c r="AB31" s="404"/>
      <c r="AC31" s="399"/>
      <c r="AD31" s="400"/>
      <c r="AE31" s="403"/>
      <c r="AF31" s="404"/>
      <c r="AG31" s="399"/>
      <c r="AH31" s="400"/>
      <c r="AI31" s="403"/>
      <c r="AJ31" s="404"/>
      <c r="AK31" s="405"/>
      <c r="AL31" s="406"/>
      <c r="AM31" s="406"/>
      <c r="AN31" s="406"/>
      <c r="AO31" s="406"/>
      <c r="AP31" s="406"/>
      <c r="AQ31" s="406"/>
      <c r="AR31" s="407"/>
    </row>
    <row r="32" spans="1:44" ht="11.5" thickTop="1" x14ac:dyDescent="0.2">
      <c r="A32" s="408" t="s">
        <v>309</v>
      </c>
      <c r="B32" s="409"/>
      <c r="C32" s="410"/>
      <c r="D32" s="410"/>
      <c r="E32" s="375"/>
      <c r="F32" s="376"/>
      <c r="G32" s="375"/>
      <c r="H32" s="376"/>
      <c r="I32" s="377"/>
      <c r="J32" s="377"/>
      <c r="K32" s="377"/>
      <c r="L32" s="378"/>
      <c r="M32" s="302"/>
      <c r="N32" s="303"/>
      <c r="O32" s="303"/>
      <c r="P32" s="303"/>
      <c r="Q32" s="307"/>
      <c r="R32" s="305"/>
      <c r="S32" s="305"/>
      <c r="T32" s="306"/>
      <c r="U32" s="302"/>
      <c r="V32" s="303"/>
      <c r="W32" s="303"/>
      <c r="X32" s="303"/>
      <c r="Y32" s="307"/>
      <c r="Z32" s="305"/>
      <c r="AA32" s="305"/>
      <c r="AB32" s="306"/>
      <c r="AC32" s="302"/>
      <c r="AD32" s="303"/>
      <c r="AE32" s="303"/>
      <c r="AF32" s="303"/>
      <c r="AG32" s="307"/>
      <c r="AH32" s="305"/>
      <c r="AI32" s="305"/>
      <c r="AJ32" s="306"/>
      <c r="AK32" s="308"/>
      <c r="AL32" s="309"/>
      <c r="AM32" s="309"/>
      <c r="AN32" s="309"/>
      <c r="AO32" s="309"/>
      <c r="AP32" s="309"/>
      <c r="AQ32" s="309"/>
      <c r="AR32" s="310"/>
    </row>
    <row r="33" spans="1:44" ht="13" customHeight="1" x14ac:dyDescent="0.2">
      <c r="A33" s="311"/>
      <c r="B33" s="315"/>
      <c r="C33" s="379"/>
      <c r="D33" s="277"/>
      <c r="E33" s="380"/>
      <c r="F33" s="381"/>
      <c r="G33" s="317">
        <f t="shared" ref="G33:G42" si="26">+B33*D33</f>
        <v>0</v>
      </c>
      <c r="H33" s="318">
        <f t="shared" ref="H33:H42" si="27">+C33*D33</f>
        <v>0</v>
      </c>
      <c r="I33" s="411"/>
      <c r="J33" s="411"/>
      <c r="K33" s="320">
        <f t="shared" ref="K33:L42" si="28">+G33</f>
        <v>0</v>
      </c>
      <c r="L33" s="321">
        <f t="shared" si="28"/>
        <v>0</v>
      </c>
      <c r="M33" s="329"/>
      <c r="N33" s="384"/>
      <c r="O33" s="331">
        <f t="shared" ref="O33:O42" si="29">+D33*M33</f>
        <v>0</v>
      </c>
      <c r="P33" s="332">
        <f t="shared" ref="P33:P42" si="30">+D33*N33</f>
        <v>0</v>
      </c>
      <c r="Q33" s="388"/>
      <c r="R33" s="388"/>
      <c r="S33" s="412">
        <f t="shared" ref="S33:T42" si="31">+O33</f>
        <v>0</v>
      </c>
      <c r="T33" s="413">
        <f t="shared" si="31"/>
        <v>0</v>
      </c>
      <c r="U33" s="329"/>
      <c r="V33" s="384"/>
      <c r="W33" s="331">
        <f t="shared" ref="W33:X42" si="32">+U33*$D33</f>
        <v>0</v>
      </c>
      <c r="X33" s="332">
        <f t="shared" si="32"/>
        <v>0</v>
      </c>
      <c r="Y33" s="388"/>
      <c r="Z33" s="388"/>
      <c r="AA33" s="334">
        <f t="shared" ref="AA33:AB42" si="33">+W33</f>
        <v>0</v>
      </c>
      <c r="AB33" s="335">
        <f t="shared" si="33"/>
        <v>0</v>
      </c>
      <c r="AC33" s="387"/>
      <c r="AD33" s="388"/>
      <c r="AE33" s="385">
        <f t="shared" ref="AE33:AE42" si="34">+X33*AC33</f>
        <v>0</v>
      </c>
      <c r="AF33" s="386">
        <f t="shared" ref="AF33:AF42" si="35">+X33*AD33</f>
        <v>0</v>
      </c>
      <c r="AG33" s="388"/>
      <c r="AH33" s="388"/>
      <c r="AI33" s="385">
        <f t="shared" ref="AI33:AI42" si="36">+AD33*AG33</f>
        <v>0</v>
      </c>
      <c r="AJ33" s="386">
        <f t="shared" ref="AJ33:AJ42" si="37">+AD33*AH33</f>
        <v>0</v>
      </c>
      <c r="AK33" s="392"/>
      <c r="AL33" s="393"/>
      <c r="AM33" s="393"/>
      <c r="AN33" s="393"/>
      <c r="AO33" s="393"/>
      <c r="AP33" s="393"/>
      <c r="AQ33" s="393"/>
      <c r="AR33" s="394"/>
    </row>
    <row r="34" spans="1:44" ht="13" customHeight="1" x14ac:dyDescent="0.2">
      <c r="A34" s="311"/>
      <c r="B34" s="315"/>
      <c r="C34" s="379"/>
      <c r="D34" s="314"/>
      <c r="E34" s="380"/>
      <c r="F34" s="381"/>
      <c r="G34" s="317">
        <f t="shared" si="26"/>
        <v>0</v>
      </c>
      <c r="H34" s="318">
        <f t="shared" si="27"/>
        <v>0</v>
      </c>
      <c r="I34" s="411"/>
      <c r="J34" s="411"/>
      <c r="K34" s="320">
        <f t="shared" si="28"/>
        <v>0</v>
      </c>
      <c r="L34" s="321">
        <f t="shared" si="28"/>
        <v>0</v>
      </c>
      <c r="M34" s="329"/>
      <c r="N34" s="384"/>
      <c r="O34" s="331">
        <f t="shared" si="29"/>
        <v>0</v>
      </c>
      <c r="P34" s="332">
        <f t="shared" si="30"/>
        <v>0</v>
      </c>
      <c r="Q34" s="388"/>
      <c r="R34" s="388"/>
      <c r="S34" s="412">
        <f t="shared" si="31"/>
        <v>0</v>
      </c>
      <c r="T34" s="413">
        <f t="shared" si="31"/>
        <v>0</v>
      </c>
      <c r="U34" s="329"/>
      <c r="V34" s="384"/>
      <c r="W34" s="331">
        <f t="shared" si="32"/>
        <v>0</v>
      </c>
      <c r="X34" s="332">
        <f t="shared" si="32"/>
        <v>0</v>
      </c>
      <c r="Y34" s="388"/>
      <c r="Z34" s="388"/>
      <c r="AA34" s="334">
        <f t="shared" si="33"/>
        <v>0</v>
      </c>
      <c r="AB34" s="335">
        <f t="shared" si="33"/>
        <v>0</v>
      </c>
      <c r="AC34" s="387"/>
      <c r="AD34" s="388"/>
      <c r="AE34" s="385">
        <f t="shared" si="34"/>
        <v>0</v>
      </c>
      <c r="AF34" s="386">
        <f t="shared" si="35"/>
        <v>0</v>
      </c>
      <c r="AG34" s="388"/>
      <c r="AH34" s="388"/>
      <c r="AI34" s="385">
        <f t="shared" si="36"/>
        <v>0</v>
      </c>
      <c r="AJ34" s="386">
        <f t="shared" si="37"/>
        <v>0</v>
      </c>
      <c r="AK34" s="392"/>
      <c r="AL34" s="393"/>
      <c r="AM34" s="393"/>
      <c r="AN34" s="393"/>
      <c r="AO34" s="393"/>
      <c r="AP34" s="393"/>
      <c r="AQ34" s="393"/>
      <c r="AR34" s="394"/>
    </row>
    <row r="35" spans="1:44" ht="13" customHeight="1" x14ac:dyDescent="0.2">
      <c r="A35" s="311"/>
      <c r="B35" s="315"/>
      <c r="C35" s="379"/>
      <c r="D35" s="314"/>
      <c r="E35" s="380"/>
      <c r="F35" s="381"/>
      <c r="G35" s="317">
        <f t="shared" si="26"/>
        <v>0</v>
      </c>
      <c r="H35" s="318">
        <f t="shared" si="27"/>
        <v>0</v>
      </c>
      <c r="I35" s="411"/>
      <c r="J35" s="411"/>
      <c r="K35" s="320">
        <f t="shared" si="28"/>
        <v>0</v>
      </c>
      <c r="L35" s="321">
        <f t="shared" si="28"/>
        <v>0</v>
      </c>
      <c r="M35" s="329"/>
      <c r="N35" s="384"/>
      <c r="O35" s="331">
        <f t="shared" si="29"/>
        <v>0</v>
      </c>
      <c r="P35" s="332">
        <f t="shared" si="30"/>
        <v>0</v>
      </c>
      <c r="Q35" s="388"/>
      <c r="R35" s="388"/>
      <c r="S35" s="412">
        <f t="shared" si="31"/>
        <v>0</v>
      </c>
      <c r="T35" s="413">
        <f t="shared" si="31"/>
        <v>0</v>
      </c>
      <c r="U35" s="329"/>
      <c r="V35" s="384"/>
      <c r="W35" s="331">
        <f t="shared" si="32"/>
        <v>0</v>
      </c>
      <c r="X35" s="332">
        <f t="shared" si="32"/>
        <v>0</v>
      </c>
      <c r="Y35" s="388"/>
      <c r="Z35" s="388"/>
      <c r="AA35" s="334">
        <f t="shared" si="33"/>
        <v>0</v>
      </c>
      <c r="AB35" s="335">
        <f t="shared" si="33"/>
        <v>0</v>
      </c>
      <c r="AC35" s="387"/>
      <c r="AD35" s="388"/>
      <c r="AE35" s="385">
        <f t="shared" si="34"/>
        <v>0</v>
      </c>
      <c r="AF35" s="386">
        <f t="shared" si="35"/>
        <v>0</v>
      </c>
      <c r="AG35" s="388"/>
      <c r="AH35" s="388"/>
      <c r="AI35" s="385">
        <f t="shared" si="36"/>
        <v>0</v>
      </c>
      <c r="AJ35" s="386">
        <f t="shared" si="37"/>
        <v>0</v>
      </c>
      <c r="AK35" s="392"/>
      <c r="AL35" s="393"/>
      <c r="AM35" s="393"/>
      <c r="AN35" s="393"/>
      <c r="AO35" s="393"/>
      <c r="AP35" s="393"/>
      <c r="AQ35" s="393"/>
      <c r="AR35" s="394"/>
    </row>
    <row r="36" spans="1:44" ht="13" customHeight="1" x14ac:dyDescent="0.2">
      <c r="A36" s="414"/>
      <c r="B36" s="315"/>
      <c r="C36" s="379"/>
      <c r="D36" s="314"/>
      <c r="E36" s="380"/>
      <c r="F36" s="381"/>
      <c r="G36" s="317">
        <f t="shared" si="26"/>
        <v>0</v>
      </c>
      <c r="H36" s="318">
        <f t="shared" si="27"/>
        <v>0</v>
      </c>
      <c r="I36" s="411"/>
      <c r="J36" s="411"/>
      <c r="K36" s="320">
        <f t="shared" si="28"/>
        <v>0</v>
      </c>
      <c r="L36" s="321">
        <f t="shared" si="28"/>
        <v>0</v>
      </c>
      <c r="M36" s="329"/>
      <c r="N36" s="384"/>
      <c r="O36" s="331">
        <f t="shared" si="29"/>
        <v>0</v>
      </c>
      <c r="P36" s="332">
        <f t="shared" si="30"/>
        <v>0</v>
      </c>
      <c r="Q36" s="388"/>
      <c r="R36" s="388"/>
      <c r="S36" s="412">
        <f t="shared" si="31"/>
        <v>0</v>
      </c>
      <c r="T36" s="413">
        <f t="shared" si="31"/>
        <v>0</v>
      </c>
      <c r="U36" s="329"/>
      <c r="V36" s="384"/>
      <c r="W36" s="331">
        <f t="shared" si="32"/>
        <v>0</v>
      </c>
      <c r="X36" s="332">
        <f t="shared" si="32"/>
        <v>0</v>
      </c>
      <c r="Y36" s="388"/>
      <c r="Z36" s="388"/>
      <c r="AA36" s="334">
        <f t="shared" si="33"/>
        <v>0</v>
      </c>
      <c r="AB36" s="335">
        <f t="shared" si="33"/>
        <v>0</v>
      </c>
      <c r="AC36" s="387"/>
      <c r="AD36" s="388"/>
      <c r="AE36" s="385">
        <f t="shared" si="34"/>
        <v>0</v>
      </c>
      <c r="AF36" s="386">
        <f t="shared" si="35"/>
        <v>0</v>
      </c>
      <c r="AG36" s="388"/>
      <c r="AH36" s="388"/>
      <c r="AI36" s="385">
        <f t="shared" si="36"/>
        <v>0</v>
      </c>
      <c r="AJ36" s="386">
        <f t="shared" si="37"/>
        <v>0</v>
      </c>
      <c r="AK36" s="392"/>
      <c r="AL36" s="393"/>
      <c r="AM36" s="393"/>
      <c r="AN36" s="393"/>
      <c r="AO36" s="393"/>
      <c r="AP36" s="393"/>
      <c r="AQ36" s="393"/>
      <c r="AR36" s="394"/>
    </row>
    <row r="37" spans="1:44" ht="13" customHeight="1" x14ac:dyDescent="0.2">
      <c r="A37" s="311"/>
      <c r="B37" s="315"/>
      <c r="C37" s="379"/>
      <c r="D37" s="314"/>
      <c r="E37" s="380"/>
      <c r="F37" s="381"/>
      <c r="G37" s="317">
        <f t="shared" si="26"/>
        <v>0</v>
      </c>
      <c r="H37" s="318">
        <f t="shared" si="27"/>
        <v>0</v>
      </c>
      <c r="I37" s="411"/>
      <c r="J37" s="411"/>
      <c r="K37" s="320">
        <f t="shared" si="28"/>
        <v>0</v>
      </c>
      <c r="L37" s="321">
        <f t="shared" si="28"/>
        <v>0</v>
      </c>
      <c r="M37" s="329"/>
      <c r="N37" s="384"/>
      <c r="O37" s="331">
        <f t="shared" si="29"/>
        <v>0</v>
      </c>
      <c r="P37" s="332">
        <f t="shared" si="30"/>
        <v>0</v>
      </c>
      <c r="Q37" s="388"/>
      <c r="R37" s="388"/>
      <c r="S37" s="412">
        <f t="shared" si="31"/>
        <v>0</v>
      </c>
      <c r="T37" s="413">
        <f t="shared" si="31"/>
        <v>0</v>
      </c>
      <c r="U37" s="329"/>
      <c r="V37" s="384"/>
      <c r="W37" s="331">
        <f t="shared" si="32"/>
        <v>0</v>
      </c>
      <c r="X37" s="332">
        <f t="shared" si="32"/>
        <v>0</v>
      </c>
      <c r="Y37" s="388"/>
      <c r="Z37" s="388"/>
      <c r="AA37" s="334">
        <f t="shared" si="33"/>
        <v>0</v>
      </c>
      <c r="AB37" s="335">
        <f t="shared" si="33"/>
        <v>0</v>
      </c>
      <c r="AC37" s="387"/>
      <c r="AD37" s="388"/>
      <c r="AE37" s="385">
        <f t="shared" si="34"/>
        <v>0</v>
      </c>
      <c r="AF37" s="386">
        <f t="shared" si="35"/>
        <v>0</v>
      </c>
      <c r="AG37" s="388"/>
      <c r="AH37" s="388"/>
      <c r="AI37" s="385">
        <f t="shared" si="36"/>
        <v>0</v>
      </c>
      <c r="AJ37" s="386">
        <f t="shared" si="37"/>
        <v>0</v>
      </c>
      <c r="AK37" s="392"/>
      <c r="AL37" s="393"/>
      <c r="AM37" s="393"/>
      <c r="AN37" s="393"/>
      <c r="AO37" s="393"/>
      <c r="AP37" s="393"/>
      <c r="AQ37" s="393"/>
      <c r="AR37" s="394"/>
    </row>
    <row r="38" spans="1:44" ht="13" customHeight="1" x14ac:dyDescent="0.2">
      <c r="A38" s="311"/>
      <c r="B38" s="315"/>
      <c r="C38" s="379"/>
      <c r="D38" s="314"/>
      <c r="E38" s="380"/>
      <c r="F38" s="381"/>
      <c r="G38" s="317">
        <f t="shared" si="26"/>
        <v>0</v>
      </c>
      <c r="H38" s="318">
        <f t="shared" si="27"/>
        <v>0</v>
      </c>
      <c r="I38" s="411"/>
      <c r="J38" s="411"/>
      <c r="K38" s="320">
        <f t="shared" si="28"/>
        <v>0</v>
      </c>
      <c r="L38" s="321">
        <f t="shared" si="28"/>
        <v>0</v>
      </c>
      <c r="M38" s="329"/>
      <c r="N38" s="384"/>
      <c r="O38" s="331">
        <f t="shared" si="29"/>
        <v>0</v>
      </c>
      <c r="P38" s="332">
        <f t="shared" si="30"/>
        <v>0</v>
      </c>
      <c r="Q38" s="388"/>
      <c r="R38" s="388"/>
      <c r="S38" s="412">
        <f t="shared" si="31"/>
        <v>0</v>
      </c>
      <c r="T38" s="413">
        <f t="shared" si="31"/>
        <v>0</v>
      </c>
      <c r="U38" s="329"/>
      <c r="V38" s="384"/>
      <c r="W38" s="331">
        <f t="shared" si="32"/>
        <v>0</v>
      </c>
      <c r="X38" s="332">
        <f t="shared" si="32"/>
        <v>0</v>
      </c>
      <c r="Y38" s="388"/>
      <c r="Z38" s="388"/>
      <c r="AA38" s="334">
        <f t="shared" si="33"/>
        <v>0</v>
      </c>
      <c r="AB38" s="335">
        <f t="shared" si="33"/>
        <v>0</v>
      </c>
      <c r="AC38" s="387"/>
      <c r="AD38" s="388"/>
      <c r="AE38" s="385">
        <f t="shared" si="34"/>
        <v>0</v>
      </c>
      <c r="AF38" s="386">
        <f t="shared" si="35"/>
        <v>0</v>
      </c>
      <c r="AG38" s="388"/>
      <c r="AH38" s="388"/>
      <c r="AI38" s="385">
        <f t="shared" si="36"/>
        <v>0</v>
      </c>
      <c r="AJ38" s="386">
        <f t="shared" si="37"/>
        <v>0</v>
      </c>
      <c r="AK38" s="392"/>
      <c r="AL38" s="393"/>
      <c r="AM38" s="393"/>
      <c r="AN38" s="393"/>
      <c r="AO38" s="393"/>
      <c r="AP38" s="393"/>
      <c r="AQ38" s="393"/>
      <c r="AR38" s="394"/>
    </row>
    <row r="39" spans="1:44" ht="13" customHeight="1" x14ac:dyDescent="0.2">
      <c r="A39" s="414"/>
      <c r="B39" s="315"/>
      <c r="C39" s="379"/>
      <c r="D39" s="314"/>
      <c r="E39" s="380"/>
      <c r="F39" s="381"/>
      <c r="G39" s="317">
        <f t="shared" si="26"/>
        <v>0</v>
      </c>
      <c r="H39" s="318">
        <f t="shared" si="27"/>
        <v>0</v>
      </c>
      <c r="I39" s="411"/>
      <c r="J39" s="411"/>
      <c r="K39" s="320">
        <f t="shared" si="28"/>
        <v>0</v>
      </c>
      <c r="L39" s="321">
        <f t="shared" si="28"/>
        <v>0</v>
      </c>
      <c r="M39" s="329"/>
      <c r="N39" s="384"/>
      <c r="O39" s="331">
        <f t="shared" si="29"/>
        <v>0</v>
      </c>
      <c r="P39" s="332">
        <f t="shared" si="30"/>
        <v>0</v>
      </c>
      <c r="Q39" s="388"/>
      <c r="R39" s="388"/>
      <c r="S39" s="412">
        <f t="shared" si="31"/>
        <v>0</v>
      </c>
      <c r="T39" s="413">
        <f t="shared" si="31"/>
        <v>0</v>
      </c>
      <c r="U39" s="329"/>
      <c r="V39" s="384"/>
      <c r="W39" s="331">
        <f t="shared" si="32"/>
        <v>0</v>
      </c>
      <c r="X39" s="332">
        <f t="shared" si="32"/>
        <v>0</v>
      </c>
      <c r="Y39" s="388"/>
      <c r="Z39" s="388"/>
      <c r="AA39" s="334">
        <f t="shared" si="33"/>
        <v>0</v>
      </c>
      <c r="AB39" s="335">
        <f t="shared" si="33"/>
        <v>0</v>
      </c>
      <c r="AC39" s="387"/>
      <c r="AD39" s="388"/>
      <c r="AE39" s="385">
        <f t="shared" si="34"/>
        <v>0</v>
      </c>
      <c r="AF39" s="386">
        <f t="shared" si="35"/>
        <v>0</v>
      </c>
      <c r="AG39" s="388"/>
      <c r="AH39" s="388"/>
      <c r="AI39" s="385">
        <f t="shared" si="36"/>
        <v>0</v>
      </c>
      <c r="AJ39" s="386">
        <f t="shared" si="37"/>
        <v>0</v>
      </c>
      <c r="AK39" s="392"/>
      <c r="AL39" s="393"/>
      <c r="AM39" s="393"/>
      <c r="AN39" s="393"/>
      <c r="AO39" s="393"/>
      <c r="AP39" s="393"/>
      <c r="AQ39" s="393"/>
      <c r="AR39" s="394"/>
    </row>
    <row r="40" spans="1:44" ht="13" customHeight="1" x14ac:dyDescent="0.2">
      <c r="A40" s="414"/>
      <c r="B40" s="315"/>
      <c r="C40" s="379"/>
      <c r="D40" s="314"/>
      <c r="E40" s="380"/>
      <c r="F40" s="381"/>
      <c r="G40" s="317">
        <f t="shared" si="26"/>
        <v>0</v>
      </c>
      <c r="H40" s="318">
        <f t="shared" si="27"/>
        <v>0</v>
      </c>
      <c r="I40" s="411"/>
      <c r="J40" s="411"/>
      <c r="K40" s="320">
        <f t="shared" si="28"/>
        <v>0</v>
      </c>
      <c r="L40" s="321">
        <f t="shared" si="28"/>
        <v>0</v>
      </c>
      <c r="M40" s="329"/>
      <c r="N40" s="384"/>
      <c r="O40" s="331">
        <f t="shared" si="29"/>
        <v>0</v>
      </c>
      <c r="P40" s="332">
        <f t="shared" si="30"/>
        <v>0</v>
      </c>
      <c r="Q40" s="388"/>
      <c r="R40" s="388"/>
      <c r="S40" s="412">
        <f t="shared" si="31"/>
        <v>0</v>
      </c>
      <c r="T40" s="413">
        <f t="shared" si="31"/>
        <v>0</v>
      </c>
      <c r="U40" s="329"/>
      <c r="V40" s="384"/>
      <c r="W40" s="331">
        <f t="shared" si="32"/>
        <v>0</v>
      </c>
      <c r="X40" s="332">
        <f t="shared" si="32"/>
        <v>0</v>
      </c>
      <c r="Y40" s="388"/>
      <c r="Z40" s="388"/>
      <c r="AA40" s="334">
        <f t="shared" si="33"/>
        <v>0</v>
      </c>
      <c r="AB40" s="335">
        <f t="shared" si="33"/>
        <v>0</v>
      </c>
      <c r="AC40" s="387"/>
      <c r="AD40" s="388"/>
      <c r="AE40" s="385">
        <f t="shared" si="34"/>
        <v>0</v>
      </c>
      <c r="AF40" s="386">
        <f t="shared" si="35"/>
        <v>0</v>
      </c>
      <c r="AG40" s="388"/>
      <c r="AH40" s="388"/>
      <c r="AI40" s="385">
        <f t="shared" si="36"/>
        <v>0</v>
      </c>
      <c r="AJ40" s="386">
        <f t="shared" si="37"/>
        <v>0</v>
      </c>
      <c r="AK40" s="392"/>
      <c r="AL40" s="393"/>
      <c r="AM40" s="393"/>
      <c r="AN40" s="393"/>
      <c r="AO40" s="393"/>
      <c r="AP40" s="393"/>
      <c r="AQ40" s="393"/>
      <c r="AR40" s="394"/>
    </row>
    <row r="41" spans="1:44" ht="13" customHeight="1" x14ac:dyDescent="0.2">
      <c r="A41" s="414"/>
      <c r="B41" s="315"/>
      <c r="C41" s="379"/>
      <c r="D41" s="314"/>
      <c r="E41" s="380"/>
      <c r="F41" s="381"/>
      <c r="G41" s="317">
        <f t="shared" si="26"/>
        <v>0</v>
      </c>
      <c r="H41" s="318">
        <f t="shared" si="27"/>
        <v>0</v>
      </c>
      <c r="I41" s="411"/>
      <c r="J41" s="411"/>
      <c r="K41" s="320">
        <f t="shared" si="28"/>
        <v>0</v>
      </c>
      <c r="L41" s="321">
        <f t="shared" si="28"/>
        <v>0</v>
      </c>
      <c r="M41" s="329"/>
      <c r="N41" s="384"/>
      <c r="O41" s="331">
        <f t="shared" si="29"/>
        <v>0</v>
      </c>
      <c r="P41" s="332">
        <f t="shared" si="30"/>
        <v>0</v>
      </c>
      <c r="Q41" s="388"/>
      <c r="R41" s="388"/>
      <c r="S41" s="412">
        <f t="shared" si="31"/>
        <v>0</v>
      </c>
      <c r="T41" s="413">
        <f t="shared" si="31"/>
        <v>0</v>
      </c>
      <c r="U41" s="329"/>
      <c r="V41" s="384"/>
      <c r="W41" s="331">
        <f t="shared" si="32"/>
        <v>0</v>
      </c>
      <c r="X41" s="332">
        <f t="shared" si="32"/>
        <v>0</v>
      </c>
      <c r="Y41" s="388"/>
      <c r="Z41" s="388"/>
      <c r="AA41" s="334">
        <f t="shared" si="33"/>
        <v>0</v>
      </c>
      <c r="AB41" s="335">
        <f t="shared" si="33"/>
        <v>0</v>
      </c>
      <c r="AC41" s="387"/>
      <c r="AD41" s="388"/>
      <c r="AE41" s="385">
        <f t="shared" si="34"/>
        <v>0</v>
      </c>
      <c r="AF41" s="386">
        <f t="shared" si="35"/>
        <v>0</v>
      </c>
      <c r="AG41" s="388"/>
      <c r="AH41" s="388"/>
      <c r="AI41" s="385">
        <f t="shared" si="36"/>
        <v>0</v>
      </c>
      <c r="AJ41" s="386">
        <f t="shared" si="37"/>
        <v>0</v>
      </c>
      <c r="AK41" s="392"/>
      <c r="AL41" s="393"/>
      <c r="AM41" s="393"/>
      <c r="AN41" s="393"/>
      <c r="AO41" s="393"/>
      <c r="AP41" s="393"/>
      <c r="AQ41" s="393"/>
      <c r="AR41" s="394"/>
    </row>
    <row r="42" spans="1:44" ht="13" customHeight="1" x14ac:dyDescent="0.2">
      <c r="A42" s="414"/>
      <c r="B42" s="315"/>
      <c r="C42" s="379"/>
      <c r="D42" s="314"/>
      <c r="E42" s="415"/>
      <c r="F42" s="383"/>
      <c r="G42" s="317">
        <f t="shared" si="26"/>
        <v>0</v>
      </c>
      <c r="H42" s="318">
        <f t="shared" si="27"/>
        <v>0</v>
      </c>
      <c r="I42" s="411"/>
      <c r="J42" s="411"/>
      <c r="K42" s="320">
        <f t="shared" si="28"/>
        <v>0</v>
      </c>
      <c r="L42" s="321">
        <f t="shared" si="28"/>
        <v>0</v>
      </c>
      <c r="M42" s="329"/>
      <c r="N42" s="384"/>
      <c r="O42" s="331">
        <f t="shared" si="29"/>
        <v>0</v>
      </c>
      <c r="P42" s="332">
        <f t="shared" si="30"/>
        <v>0</v>
      </c>
      <c r="Q42" s="388"/>
      <c r="R42" s="388"/>
      <c r="S42" s="412">
        <f t="shared" si="31"/>
        <v>0</v>
      </c>
      <c r="T42" s="413">
        <f t="shared" si="31"/>
        <v>0</v>
      </c>
      <c r="U42" s="329"/>
      <c r="V42" s="384"/>
      <c r="W42" s="331">
        <f t="shared" si="32"/>
        <v>0</v>
      </c>
      <c r="X42" s="332">
        <f t="shared" si="32"/>
        <v>0</v>
      </c>
      <c r="Y42" s="388"/>
      <c r="Z42" s="388"/>
      <c r="AA42" s="334">
        <f t="shared" si="33"/>
        <v>0</v>
      </c>
      <c r="AB42" s="335">
        <f t="shared" si="33"/>
        <v>0</v>
      </c>
      <c r="AC42" s="387"/>
      <c r="AD42" s="388"/>
      <c r="AE42" s="385">
        <f t="shared" si="34"/>
        <v>0</v>
      </c>
      <c r="AF42" s="386">
        <f t="shared" si="35"/>
        <v>0</v>
      </c>
      <c r="AG42" s="388"/>
      <c r="AH42" s="388"/>
      <c r="AI42" s="385">
        <f t="shared" si="36"/>
        <v>0</v>
      </c>
      <c r="AJ42" s="386">
        <f t="shared" si="37"/>
        <v>0</v>
      </c>
      <c r="AK42" s="392"/>
      <c r="AL42" s="393"/>
      <c r="AM42" s="393"/>
      <c r="AN42" s="393"/>
      <c r="AO42" s="393"/>
      <c r="AP42" s="393"/>
      <c r="AQ42" s="393"/>
      <c r="AR42" s="394"/>
    </row>
    <row r="43" spans="1:44" ht="13" customHeight="1" thickBot="1" x14ac:dyDescent="0.25">
      <c r="A43" s="416" t="s">
        <v>113</v>
      </c>
      <c r="B43" s="344"/>
      <c r="C43" s="345"/>
      <c r="D43" s="417">
        <f>SUM(D32:D42)</f>
        <v>0</v>
      </c>
      <c r="E43" s="418"/>
      <c r="F43" s="419"/>
      <c r="G43" s="348">
        <f>SUM(G32:G42)</f>
        <v>0</v>
      </c>
      <c r="H43" s="349">
        <f>SUM(H32:H42)</f>
        <v>0</v>
      </c>
      <c r="I43" s="366"/>
      <c r="J43" s="366"/>
      <c r="K43" s="351">
        <f>SUM(K32:K42)</f>
        <v>0</v>
      </c>
      <c r="L43" s="352">
        <f>SUM(L32:L42)</f>
        <v>0</v>
      </c>
      <c r="M43" s="399"/>
      <c r="N43" s="400"/>
      <c r="O43" s="360">
        <f>SUM(O32:O42)</f>
        <v>0</v>
      </c>
      <c r="P43" s="361">
        <f>SUM(P32:P42)</f>
        <v>0</v>
      </c>
      <c r="Q43" s="399"/>
      <c r="R43" s="400"/>
      <c r="S43" s="420">
        <f>SUM(S32:S42)</f>
        <v>0</v>
      </c>
      <c r="T43" s="421">
        <f>SUM(T32:T42)</f>
        <v>0</v>
      </c>
      <c r="U43" s="399"/>
      <c r="V43" s="400"/>
      <c r="W43" s="360">
        <f>SUM(W33:W42)</f>
        <v>0</v>
      </c>
      <c r="X43" s="361">
        <f>SUM(X33:X42)</f>
        <v>0</v>
      </c>
      <c r="Y43" s="399"/>
      <c r="Z43" s="400"/>
      <c r="AA43" s="364">
        <f>SUM(AA32:AA42)</f>
        <v>0</v>
      </c>
      <c r="AB43" s="365">
        <f>SUM(AB32:AB42)</f>
        <v>0</v>
      </c>
      <c r="AC43" s="399"/>
      <c r="AD43" s="400"/>
      <c r="AE43" s="403">
        <f>SUM(AE32:AE42)</f>
        <v>0</v>
      </c>
      <c r="AF43" s="404">
        <f>SUM(AF32:AF42)</f>
        <v>0</v>
      </c>
      <c r="AG43" s="399"/>
      <c r="AH43" s="400"/>
      <c r="AI43" s="403">
        <f>SUM(AI32:AI42)</f>
        <v>0</v>
      </c>
      <c r="AJ43" s="404">
        <f>SUM(AJ32:AJ42)</f>
        <v>0</v>
      </c>
      <c r="AK43" s="405"/>
      <c r="AL43" s="406"/>
      <c r="AM43" s="406"/>
      <c r="AN43" s="406"/>
      <c r="AO43" s="406"/>
      <c r="AP43" s="406"/>
      <c r="AQ43" s="406"/>
      <c r="AR43" s="407"/>
    </row>
    <row r="44" spans="1:44" ht="13" customHeight="1" thickTop="1" thickBot="1" x14ac:dyDescent="0.25">
      <c r="A44" s="422" t="s">
        <v>16</v>
      </c>
      <c r="B44" s="423"/>
      <c r="C44" s="424"/>
      <c r="D44" s="425"/>
      <c r="E44" s="423"/>
      <c r="F44" s="426"/>
      <c r="G44" s="423"/>
      <c r="H44" s="426"/>
      <c r="I44" s="427">
        <f>+I19+I31+I43</f>
        <v>0</v>
      </c>
      <c r="J44" s="427">
        <f>+J19+J31+J43</f>
        <v>0</v>
      </c>
      <c r="K44" s="428">
        <f>+K19+K31+K43</f>
        <v>0</v>
      </c>
      <c r="L44" s="429">
        <f>+L19+L31+L43</f>
        <v>0</v>
      </c>
      <c r="M44" s="423"/>
      <c r="N44" s="424"/>
      <c r="O44" s="430">
        <f t="shared" ref="O44:T44" si="38">+O19+O31+O43</f>
        <v>0</v>
      </c>
      <c r="P44" s="431">
        <f t="shared" si="38"/>
        <v>0</v>
      </c>
      <c r="Q44" s="432">
        <f t="shared" si="38"/>
        <v>0</v>
      </c>
      <c r="R44" s="433">
        <f t="shared" si="38"/>
        <v>0</v>
      </c>
      <c r="S44" s="434">
        <f t="shared" si="38"/>
        <v>0</v>
      </c>
      <c r="T44" s="435">
        <f t="shared" si="38"/>
        <v>0</v>
      </c>
      <c r="U44" s="423"/>
      <c r="V44" s="424"/>
      <c r="W44" s="430">
        <f t="shared" ref="W44:AB44" si="39">+W19+W31+W43</f>
        <v>0</v>
      </c>
      <c r="X44" s="431">
        <f t="shared" si="39"/>
        <v>0</v>
      </c>
      <c r="Y44" s="436">
        <f t="shared" si="39"/>
        <v>0</v>
      </c>
      <c r="Z44" s="436">
        <f t="shared" si="39"/>
        <v>0</v>
      </c>
      <c r="AA44" s="437">
        <f t="shared" si="39"/>
        <v>0</v>
      </c>
      <c r="AB44" s="438">
        <f t="shared" si="39"/>
        <v>0</v>
      </c>
      <c r="AC44" s="423"/>
      <c r="AD44" s="424"/>
      <c r="AE44" s="439">
        <f>+AE19+AE31+AE43</f>
        <v>0</v>
      </c>
      <c r="AF44" s="440">
        <f>+AF19+AF31+AE43</f>
        <v>0</v>
      </c>
      <c r="AG44" s="441">
        <f>+AG19+AG31+AF43</f>
        <v>0</v>
      </c>
      <c r="AH44" s="441">
        <f>+AH19+AH31+AG43</f>
        <v>0</v>
      </c>
      <c r="AI44" s="442">
        <f>+AI19+AI31+AH43</f>
        <v>0</v>
      </c>
      <c r="AJ44" s="443">
        <f>+AJ19+AJ31+AI43</f>
        <v>0</v>
      </c>
      <c r="AK44" s="444"/>
      <c r="AL44" s="445"/>
      <c r="AM44" s="445"/>
      <c r="AN44" s="445"/>
      <c r="AO44" s="445"/>
      <c r="AP44" s="445"/>
      <c r="AQ44" s="445"/>
      <c r="AR44" s="446"/>
    </row>
    <row r="45" spans="1:44" ht="12" thickTop="1" thickBot="1" x14ac:dyDescent="0.25">
      <c r="A45" s="447" t="s">
        <v>115</v>
      </c>
      <c r="B45" s="448">
        <f>MAX(O44:P44)</f>
        <v>0</v>
      </c>
      <c r="C45" s="449" t="s">
        <v>116</v>
      </c>
      <c r="D45" s="449"/>
      <c r="E45" s="145"/>
      <c r="F45" s="450" t="s">
        <v>310</v>
      </c>
      <c r="G45" s="450"/>
      <c r="H45" s="451"/>
      <c r="I45" s="451"/>
      <c r="J45" s="451"/>
      <c r="K45" s="451"/>
      <c r="L45" s="451"/>
      <c r="M45" s="451"/>
      <c r="N45" s="451"/>
      <c r="O45" s="451"/>
      <c r="P45" s="451"/>
      <c r="Q45" s="451"/>
      <c r="R45" s="451"/>
      <c r="S45" s="451"/>
      <c r="T45" s="451"/>
      <c r="U45" s="451"/>
      <c r="V45" s="451"/>
      <c r="W45" s="452"/>
      <c r="X45" s="452"/>
      <c r="Y45" s="452"/>
      <c r="Z45" s="452"/>
      <c r="AA45" s="452"/>
      <c r="AB45" s="452"/>
      <c r="AC45" s="452"/>
      <c r="AD45" s="452"/>
      <c r="AE45" s="451"/>
      <c r="AF45" s="451"/>
      <c r="AG45" s="451"/>
      <c r="AH45" s="451"/>
      <c r="AI45" s="451"/>
      <c r="AJ45" s="451"/>
      <c r="AK45" s="451"/>
      <c r="AL45" s="451"/>
      <c r="AM45" s="451"/>
      <c r="AN45" s="451"/>
      <c r="AO45" s="451"/>
      <c r="AP45" s="451"/>
      <c r="AQ45" s="451"/>
      <c r="AR45" s="453"/>
    </row>
    <row r="46" spans="1:44" ht="11" x14ac:dyDescent="0.2">
      <c r="A46" s="454" t="s">
        <v>271</v>
      </c>
      <c r="B46" s="455"/>
      <c r="C46" s="456"/>
      <c r="D46" s="275"/>
      <c r="E46" s="224"/>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457"/>
      <c r="AF46" s="457"/>
      <c r="AG46" s="457"/>
      <c r="AH46" s="457"/>
      <c r="AI46" s="457"/>
      <c r="AJ46" s="457"/>
      <c r="AK46" s="457"/>
      <c r="AL46" s="457"/>
      <c r="AM46" s="275"/>
      <c r="AN46" s="275"/>
      <c r="AO46" s="275"/>
      <c r="AP46" s="275"/>
      <c r="AQ46" s="275"/>
      <c r="AR46" s="275"/>
    </row>
    <row r="47" spans="1:44" ht="11" x14ac:dyDescent="0.2">
      <c r="A47" s="454" t="s">
        <v>311</v>
      </c>
      <c r="B47" s="455"/>
      <c r="C47" s="456"/>
      <c r="D47" s="275"/>
      <c r="E47" s="224"/>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75"/>
      <c r="AE47" s="457"/>
      <c r="AF47" s="457"/>
      <c r="AG47" s="457"/>
      <c r="AH47" s="457"/>
      <c r="AI47" s="457"/>
      <c r="AJ47" s="457"/>
      <c r="AK47" s="457"/>
      <c r="AL47" s="457"/>
      <c r="AM47" s="275"/>
      <c r="AN47" s="275"/>
      <c r="AO47" s="275"/>
      <c r="AP47" s="275"/>
      <c r="AQ47" s="275"/>
      <c r="AR47" s="275"/>
    </row>
    <row r="48" spans="1:44" ht="11" x14ac:dyDescent="0.2">
      <c r="A48" s="454" t="s">
        <v>270</v>
      </c>
      <c r="B48" s="455"/>
      <c r="C48" s="456"/>
      <c r="D48" s="275"/>
      <c r="E48" s="224"/>
      <c r="F48" s="275"/>
      <c r="G48" s="275"/>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c r="AE48" s="457"/>
      <c r="AF48" s="457"/>
      <c r="AG48" s="457"/>
      <c r="AH48" s="457"/>
      <c r="AI48" s="457"/>
      <c r="AJ48" s="457"/>
      <c r="AK48" s="457"/>
      <c r="AL48" s="457"/>
      <c r="AM48" s="275"/>
      <c r="AN48" s="275"/>
      <c r="AO48" s="275"/>
      <c r="AP48" s="275"/>
      <c r="AQ48" s="275"/>
      <c r="AR48" s="275"/>
    </row>
    <row r="49" spans="1:44" ht="11" x14ac:dyDescent="0.2">
      <c r="A49" s="454" t="s">
        <v>269</v>
      </c>
      <c r="B49" s="455"/>
      <c r="C49" s="456"/>
      <c r="D49" s="275"/>
      <c r="E49" s="224"/>
      <c r="F49" s="275"/>
      <c r="G49" s="275"/>
      <c r="H49" s="275"/>
      <c r="I49" s="275"/>
      <c r="J49" s="275"/>
      <c r="K49" s="275"/>
      <c r="L49" s="275"/>
      <c r="M49" s="275"/>
      <c r="N49" s="275"/>
      <c r="O49" s="275"/>
      <c r="P49" s="275"/>
      <c r="Q49" s="275"/>
      <c r="R49" s="275"/>
      <c r="S49" s="275"/>
      <c r="T49" s="275"/>
      <c r="U49" s="275"/>
      <c r="V49" s="275"/>
      <c r="W49" s="275"/>
      <c r="X49" s="275"/>
      <c r="Y49" s="275"/>
      <c r="Z49" s="275"/>
      <c r="AA49" s="275"/>
      <c r="AB49" s="275"/>
      <c r="AC49" s="275"/>
      <c r="AD49" s="275"/>
      <c r="AE49" s="457"/>
      <c r="AF49" s="457"/>
      <c r="AG49" s="457"/>
      <c r="AH49" s="457"/>
      <c r="AI49" s="457"/>
      <c r="AJ49" s="457"/>
      <c r="AK49" s="457"/>
      <c r="AL49" s="457"/>
      <c r="AM49" s="275"/>
      <c r="AN49" s="275"/>
      <c r="AO49" s="275"/>
      <c r="AP49" s="275"/>
      <c r="AQ49" s="275"/>
      <c r="AR49" s="275"/>
    </row>
    <row r="50" spans="1:44" ht="13" customHeight="1" thickBot="1" x14ac:dyDescent="0.25">
      <c r="A50" s="280" t="s">
        <v>117</v>
      </c>
    </row>
    <row r="51" spans="1:44" ht="13" customHeight="1" thickBot="1" x14ac:dyDescent="0.25">
      <c r="A51" s="864"/>
      <c r="B51" s="859"/>
      <c r="C51" s="860"/>
      <c r="D51" s="871" t="s">
        <v>312</v>
      </c>
      <c r="E51" s="872"/>
      <c r="F51" s="872"/>
      <c r="G51" s="872"/>
      <c r="H51" s="872"/>
      <c r="I51" s="872"/>
      <c r="J51" s="872"/>
      <c r="K51" s="872"/>
      <c r="L51" s="872"/>
      <c r="M51" s="872"/>
      <c r="N51" s="872"/>
      <c r="O51" s="872"/>
      <c r="P51" s="872"/>
      <c r="Q51" s="873"/>
      <c r="R51" s="874" t="s">
        <v>313</v>
      </c>
      <c r="S51" s="875"/>
      <c r="T51" s="875"/>
      <c r="U51" s="875"/>
      <c r="V51" s="875"/>
      <c r="W51" s="875"/>
      <c r="X51" s="875"/>
      <c r="Y51" s="875"/>
      <c r="Z51" s="875"/>
      <c r="AA51" s="875"/>
      <c r="AB51" s="875"/>
      <c r="AC51" s="875"/>
      <c r="AD51" s="875"/>
      <c r="AE51" s="876"/>
      <c r="AF51" s="877" t="s">
        <v>16</v>
      </c>
      <c r="AG51" s="877"/>
      <c r="AH51" s="877" t="s">
        <v>105</v>
      </c>
      <c r="AI51" s="877"/>
      <c r="AJ51" s="877"/>
      <c r="AK51" s="877"/>
      <c r="AL51" s="880"/>
    </row>
    <row r="52" spans="1:44" ht="13" customHeight="1" thickTop="1" x14ac:dyDescent="0.2">
      <c r="A52" s="865"/>
      <c r="B52" s="866"/>
      <c r="C52" s="867"/>
      <c r="D52" s="883" t="s">
        <v>268</v>
      </c>
      <c r="E52" s="884"/>
      <c r="F52" s="884"/>
      <c r="G52" s="885"/>
      <c r="H52" s="883" t="s">
        <v>267</v>
      </c>
      <c r="I52" s="884"/>
      <c r="J52" s="884"/>
      <c r="K52" s="885"/>
      <c r="L52" s="886" t="s">
        <v>261</v>
      </c>
      <c r="M52" s="887"/>
      <c r="N52" s="887"/>
      <c r="O52" s="888"/>
      <c r="P52" s="889" t="s">
        <v>94</v>
      </c>
      <c r="Q52" s="890"/>
      <c r="R52" s="848" t="s">
        <v>268</v>
      </c>
      <c r="S52" s="849"/>
      <c r="T52" s="849"/>
      <c r="U52" s="850"/>
      <c r="V52" s="848" t="s">
        <v>267</v>
      </c>
      <c r="W52" s="849"/>
      <c r="X52" s="849"/>
      <c r="Y52" s="850"/>
      <c r="Z52" s="848" t="s">
        <v>261</v>
      </c>
      <c r="AA52" s="849"/>
      <c r="AB52" s="849"/>
      <c r="AC52" s="850"/>
      <c r="AD52" s="851" t="s">
        <v>94</v>
      </c>
      <c r="AE52" s="852"/>
      <c r="AF52" s="878"/>
      <c r="AG52" s="878"/>
      <c r="AH52" s="878"/>
      <c r="AI52" s="878"/>
      <c r="AJ52" s="878"/>
      <c r="AK52" s="878"/>
      <c r="AL52" s="881"/>
    </row>
    <row r="53" spans="1:44" ht="13" customHeight="1" thickBot="1" x14ac:dyDescent="0.25">
      <c r="A53" s="868"/>
      <c r="B53" s="869"/>
      <c r="C53" s="870"/>
      <c r="D53" s="458" t="s">
        <v>119</v>
      </c>
      <c r="E53" s="396" t="s">
        <v>120</v>
      </c>
      <c r="F53" s="396" t="s">
        <v>121</v>
      </c>
      <c r="G53" s="459" t="s">
        <v>122</v>
      </c>
      <c r="H53" s="396" t="s">
        <v>123</v>
      </c>
      <c r="I53" s="396" t="s">
        <v>124</v>
      </c>
      <c r="J53" s="396" t="s">
        <v>125</v>
      </c>
      <c r="K53" s="459" t="s">
        <v>126</v>
      </c>
      <c r="L53" s="288" t="s">
        <v>127</v>
      </c>
      <c r="M53" s="396" t="s">
        <v>128</v>
      </c>
      <c r="N53" s="396" t="s">
        <v>129</v>
      </c>
      <c r="O53" s="459" t="s">
        <v>130</v>
      </c>
      <c r="P53" s="891"/>
      <c r="Q53" s="892"/>
      <c r="R53" s="460" t="s">
        <v>119</v>
      </c>
      <c r="S53" s="417" t="s">
        <v>120</v>
      </c>
      <c r="T53" s="417" t="s">
        <v>121</v>
      </c>
      <c r="U53" s="289" t="s">
        <v>122</v>
      </c>
      <c r="V53" s="417" t="s">
        <v>123</v>
      </c>
      <c r="W53" s="417" t="s">
        <v>124</v>
      </c>
      <c r="X53" s="417" t="s">
        <v>125</v>
      </c>
      <c r="Y53" s="289" t="s">
        <v>126</v>
      </c>
      <c r="Z53" s="460" t="s">
        <v>127</v>
      </c>
      <c r="AA53" s="417" t="s">
        <v>128</v>
      </c>
      <c r="AB53" s="417" t="s">
        <v>129</v>
      </c>
      <c r="AC53" s="460" t="s">
        <v>130</v>
      </c>
      <c r="AD53" s="853"/>
      <c r="AE53" s="854"/>
      <c r="AF53" s="879"/>
      <c r="AG53" s="879"/>
      <c r="AH53" s="879"/>
      <c r="AI53" s="879"/>
      <c r="AJ53" s="879"/>
      <c r="AK53" s="879"/>
      <c r="AL53" s="882"/>
    </row>
    <row r="54" spans="1:44" ht="13" customHeight="1" thickTop="1" x14ac:dyDescent="0.2">
      <c r="A54" s="947" t="s">
        <v>266</v>
      </c>
      <c r="B54" s="461" t="s">
        <v>107</v>
      </c>
      <c r="C54" s="462" t="s">
        <v>314</v>
      </c>
      <c r="D54" s="949"/>
      <c r="E54" s="950"/>
      <c r="F54" s="950"/>
      <c r="G54" s="951"/>
      <c r="H54" s="463"/>
      <c r="I54" s="463"/>
      <c r="J54" s="463"/>
      <c r="K54" s="464"/>
      <c r="L54" s="465"/>
      <c r="M54" s="466"/>
      <c r="N54" s="466"/>
      <c r="O54" s="466"/>
      <c r="P54" s="467"/>
      <c r="Q54" s="468"/>
      <c r="R54" s="949"/>
      <c r="S54" s="950"/>
      <c r="T54" s="950"/>
      <c r="U54" s="951"/>
      <c r="V54" s="463"/>
      <c r="W54" s="463"/>
      <c r="X54" s="463"/>
      <c r="Y54" s="464"/>
      <c r="Z54" s="465"/>
      <c r="AA54" s="466"/>
      <c r="AB54" s="466"/>
      <c r="AC54" s="466"/>
      <c r="AD54" s="467"/>
      <c r="AE54" s="468"/>
      <c r="AF54" s="467"/>
      <c r="AG54" s="468"/>
      <c r="AH54" s="935" t="s">
        <v>315</v>
      </c>
      <c r="AI54" s="936"/>
      <c r="AJ54" s="936"/>
      <c r="AK54" s="936"/>
      <c r="AL54" s="937"/>
    </row>
    <row r="55" spans="1:44" ht="13" customHeight="1" x14ac:dyDescent="0.2">
      <c r="A55" s="948"/>
      <c r="B55" s="469" t="s">
        <v>108</v>
      </c>
      <c r="C55" s="470" t="s">
        <v>314</v>
      </c>
      <c r="D55" s="938"/>
      <c r="E55" s="939"/>
      <c r="F55" s="939"/>
      <c r="G55" s="940"/>
      <c r="H55" s="941"/>
      <c r="I55" s="942"/>
      <c r="J55" s="942"/>
      <c r="K55" s="943"/>
      <c r="L55" s="471"/>
      <c r="M55" s="472"/>
      <c r="N55" s="472"/>
      <c r="O55" s="472"/>
      <c r="P55" s="473"/>
      <c r="Q55" s="474"/>
      <c r="R55" s="938"/>
      <c r="S55" s="939"/>
      <c r="T55" s="939"/>
      <c r="U55" s="940"/>
      <c r="V55" s="941"/>
      <c r="W55" s="942"/>
      <c r="X55" s="942"/>
      <c r="Y55" s="943"/>
      <c r="Z55" s="471"/>
      <c r="AA55" s="472"/>
      <c r="AB55" s="472"/>
      <c r="AC55" s="472"/>
      <c r="AD55" s="473"/>
      <c r="AE55" s="474"/>
      <c r="AF55" s="473"/>
      <c r="AG55" s="474"/>
      <c r="AH55" s="944" t="s">
        <v>265</v>
      </c>
      <c r="AI55" s="945"/>
      <c r="AJ55" s="945"/>
      <c r="AK55" s="945"/>
      <c r="AL55" s="946"/>
    </row>
    <row r="56" spans="1:44" ht="13" customHeight="1" x14ac:dyDescent="0.2">
      <c r="A56" s="952" t="s">
        <v>131</v>
      </c>
      <c r="B56" s="275" t="s">
        <v>345</v>
      </c>
      <c r="C56" s="275" t="s">
        <v>347</v>
      </c>
      <c r="D56" s="658"/>
      <c r="E56" s="657"/>
      <c r="F56" s="657"/>
      <c r="G56" s="657"/>
      <c r="H56" s="658"/>
      <c r="I56" s="657"/>
      <c r="J56" s="657"/>
      <c r="K56" s="657"/>
      <c r="L56" s="651"/>
      <c r="M56" s="652"/>
      <c r="N56" s="652"/>
      <c r="O56" s="652"/>
      <c r="P56" s="653"/>
      <c r="Q56" s="654"/>
      <c r="R56" s="658"/>
      <c r="S56" s="657"/>
      <c r="T56" s="657"/>
      <c r="U56" s="657"/>
      <c r="V56" s="658"/>
      <c r="W56" s="657"/>
      <c r="X56" s="657"/>
      <c r="Y56" s="657"/>
      <c r="Z56" s="655"/>
      <c r="AA56" s="652"/>
      <c r="AB56" s="652"/>
      <c r="AC56" s="652"/>
      <c r="AD56" s="653"/>
      <c r="AE56" s="654"/>
      <c r="AF56" s="653"/>
      <c r="AG56" s="654"/>
      <c r="AH56" s="223"/>
      <c r="AI56" s="222"/>
      <c r="AJ56" s="222"/>
      <c r="AK56" s="222"/>
      <c r="AL56" s="656"/>
    </row>
    <row r="57" spans="1:44" ht="13" customHeight="1" x14ac:dyDescent="0.2">
      <c r="A57" s="1068"/>
      <c r="B57" s="275" t="s">
        <v>346</v>
      </c>
      <c r="C57" s="275" t="s">
        <v>348</v>
      </c>
      <c r="D57" s="1070">
        <v>7</v>
      </c>
      <c r="E57" s="1071"/>
      <c r="F57" s="1071"/>
      <c r="G57" s="1072"/>
      <c r="H57" s="1070">
        <v>7</v>
      </c>
      <c r="I57" s="1071"/>
      <c r="J57" s="1071"/>
      <c r="K57" s="1072"/>
      <c r="L57" s="651"/>
      <c r="M57" s="652"/>
      <c r="N57" s="652"/>
      <c r="O57" s="652"/>
      <c r="P57" s="653"/>
      <c r="Q57" s="654"/>
      <c r="R57" s="1070">
        <v>7</v>
      </c>
      <c r="S57" s="1071"/>
      <c r="T57" s="1071"/>
      <c r="U57" s="1072"/>
      <c r="V57" s="1070">
        <v>7</v>
      </c>
      <c r="W57" s="1071"/>
      <c r="X57" s="1071"/>
      <c r="Y57" s="1072"/>
      <c r="Z57" s="655"/>
      <c r="AA57" s="652"/>
      <c r="AB57" s="652"/>
      <c r="AC57" s="652"/>
      <c r="AD57" s="653"/>
      <c r="AE57" s="654"/>
      <c r="AF57" s="653"/>
      <c r="AG57" s="654"/>
      <c r="AH57" s="223"/>
      <c r="AI57" s="222"/>
      <c r="AJ57" s="222"/>
      <c r="AK57" s="222"/>
      <c r="AL57" s="656"/>
    </row>
    <row r="58" spans="1:44" ht="13" customHeight="1" x14ac:dyDescent="0.2">
      <c r="A58" s="1068"/>
      <c r="B58" s="926" t="s">
        <v>107</v>
      </c>
      <c r="C58" s="475" t="s">
        <v>118</v>
      </c>
      <c r="D58" s="476"/>
      <c r="E58" s="477">
        <f>E56*D57</f>
        <v>0</v>
      </c>
      <c r="F58" s="477">
        <f>F56*D57</f>
        <v>0</v>
      </c>
      <c r="G58" s="478">
        <f>G56*D57</f>
        <v>0</v>
      </c>
      <c r="H58" s="479"/>
      <c r="I58" s="479"/>
      <c r="J58" s="479"/>
      <c r="K58" s="480"/>
      <c r="L58" s="476"/>
      <c r="M58" s="479"/>
      <c r="N58" s="479"/>
      <c r="O58" s="479"/>
      <c r="P58" s="481">
        <f>SUM(D58:O58)</f>
        <v>0</v>
      </c>
      <c r="Q58" s="928">
        <f>+SUM(P58:P59)</f>
        <v>0</v>
      </c>
      <c r="R58" s="476"/>
      <c r="S58" s="477">
        <f>S56*R57</f>
        <v>0</v>
      </c>
      <c r="T58" s="477">
        <f>T56*R57</f>
        <v>0</v>
      </c>
      <c r="U58" s="478">
        <f>U56*R57</f>
        <v>0</v>
      </c>
      <c r="V58" s="479"/>
      <c r="W58" s="479"/>
      <c r="X58" s="479"/>
      <c r="Y58" s="480"/>
      <c r="Z58" s="479"/>
      <c r="AA58" s="479"/>
      <c r="AB58" s="479"/>
      <c r="AC58" s="479"/>
      <c r="AD58" s="481">
        <f>SUM(R58:AC58)</f>
        <v>0</v>
      </c>
      <c r="AE58" s="928">
        <f>+SUM(AD58:AD59)</f>
        <v>0</v>
      </c>
      <c r="AF58" s="482"/>
      <c r="AG58" s="930"/>
      <c r="AH58" s="483"/>
      <c r="AI58" s="484"/>
      <c r="AJ58" s="484"/>
      <c r="AK58" s="484"/>
      <c r="AL58" s="485"/>
    </row>
    <row r="59" spans="1:44" ht="13" customHeight="1" x14ac:dyDescent="0.2">
      <c r="A59" s="1068"/>
      <c r="B59" s="927"/>
      <c r="C59" s="486" t="s">
        <v>132</v>
      </c>
      <c r="D59" s="487">
        <f>D56*D57</f>
        <v>0</v>
      </c>
      <c r="E59" s="488"/>
      <c r="F59" s="488"/>
      <c r="G59" s="489"/>
      <c r="H59" s="488"/>
      <c r="I59" s="488"/>
      <c r="J59" s="488"/>
      <c r="K59" s="489"/>
      <c r="L59" s="490"/>
      <c r="M59" s="488"/>
      <c r="N59" s="488"/>
      <c r="O59" s="488"/>
      <c r="P59" s="491">
        <f>SUM(D59:O59)</f>
        <v>0</v>
      </c>
      <c r="Q59" s="929"/>
      <c r="R59" s="487">
        <f>R56*R57</f>
        <v>0</v>
      </c>
      <c r="S59" s="488"/>
      <c r="T59" s="488"/>
      <c r="U59" s="489"/>
      <c r="V59" s="488"/>
      <c r="W59" s="488"/>
      <c r="X59" s="488"/>
      <c r="Y59" s="489"/>
      <c r="Z59" s="488"/>
      <c r="AA59" s="488"/>
      <c r="AB59" s="488"/>
      <c r="AC59" s="488"/>
      <c r="AD59" s="491">
        <f>SUM(R59:AC59)</f>
        <v>0</v>
      </c>
      <c r="AE59" s="929"/>
      <c r="AF59" s="492"/>
      <c r="AG59" s="931"/>
      <c r="AH59" s="493"/>
      <c r="AI59" s="494"/>
      <c r="AJ59" s="494"/>
      <c r="AK59" s="494"/>
      <c r="AL59" s="495"/>
    </row>
    <row r="60" spans="1:44" ht="13" customHeight="1" x14ac:dyDescent="0.2">
      <c r="A60" s="1069"/>
      <c r="B60" s="496" t="s">
        <v>108</v>
      </c>
      <c r="C60" s="376" t="s">
        <v>132</v>
      </c>
      <c r="D60" s="497"/>
      <c r="E60" s="498"/>
      <c r="F60" s="498"/>
      <c r="G60" s="499"/>
      <c r="H60" s="500">
        <f>H56*H57</f>
        <v>0</v>
      </c>
      <c r="I60" s="500">
        <f>I56*H57</f>
        <v>0</v>
      </c>
      <c r="J60" s="500">
        <f>J56*H57</f>
        <v>0</v>
      </c>
      <c r="K60" s="501">
        <f>K56*H57</f>
        <v>0</v>
      </c>
      <c r="L60" s="497"/>
      <c r="M60" s="498"/>
      <c r="N60" s="498"/>
      <c r="O60" s="498"/>
      <c r="P60" s="502"/>
      <c r="Q60" s="503">
        <f>+SUM(D60:O60)</f>
        <v>0</v>
      </c>
      <c r="R60" s="497"/>
      <c r="S60" s="498"/>
      <c r="T60" s="498"/>
      <c r="U60" s="499"/>
      <c r="V60" s="500">
        <f>V56*V57</f>
        <v>0</v>
      </c>
      <c r="W60" s="500">
        <f>W56*V57</f>
        <v>0</v>
      </c>
      <c r="X60" s="500">
        <f>X56*V57</f>
        <v>0</v>
      </c>
      <c r="Y60" s="501">
        <f>Y56*V57</f>
        <v>0</v>
      </c>
      <c r="Z60" s="497"/>
      <c r="AA60" s="498"/>
      <c r="AB60" s="498"/>
      <c r="AC60" s="498"/>
      <c r="AD60" s="502"/>
      <c r="AE60" s="503">
        <f>+SUM(R60:AC60)</f>
        <v>0</v>
      </c>
      <c r="AF60" s="504"/>
      <c r="AG60" s="505"/>
      <c r="AH60" s="506"/>
      <c r="AI60" s="507"/>
      <c r="AJ60" s="507"/>
      <c r="AK60" s="507"/>
      <c r="AL60" s="508"/>
    </row>
    <row r="61" spans="1:44" ht="13" customHeight="1" x14ac:dyDescent="0.2">
      <c r="A61" s="932" t="s">
        <v>133</v>
      </c>
      <c r="B61" s="933"/>
      <c r="C61" s="934"/>
      <c r="D61" s="509">
        <v>35</v>
      </c>
      <c r="E61" s="510">
        <v>70</v>
      </c>
      <c r="F61" s="510">
        <v>80</v>
      </c>
      <c r="G61" s="511">
        <v>50</v>
      </c>
      <c r="H61" s="510">
        <v>45</v>
      </c>
      <c r="I61" s="510">
        <v>60</v>
      </c>
      <c r="J61" s="510">
        <v>60</v>
      </c>
      <c r="K61" s="512">
        <v>35</v>
      </c>
      <c r="L61" s="380"/>
      <c r="M61" s="513"/>
      <c r="N61" s="514"/>
      <c r="O61" s="514"/>
      <c r="P61" s="515"/>
      <c r="Q61" s="516"/>
      <c r="R61" s="509">
        <v>35</v>
      </c>
      <c r="S61" s="510">
        <v>70</v>
      </c>
      <c r="T61" s="510">
        <v>80</v>
      </c>
      <c r="U61" s="511">
        <v>50</v>
      </c>
      <c r="V61" s="510">
        <v>45</v>
      </c>
      <c r="W61" s="510">
        <v>60</v>
      </c>
      <c r="X61" s="510">
        <v>60</v>
      </c>
      <c r="Y61" s="512">
        <v>35</v>
      </c>
      <c r="Z61" s="380"/>
      <c r="AA61" s="513"/>
      <c r="AB61" s="514"/>
      <c r="AC61" s="514"/>
      <c r="AD61" s="515"/>
      <c r="AE61" s="516"/>
      <c r="AF61" s="515"/>
      <c r="AG61" s="516"/>
      <c r="AH61" s="517"/>
      <c r="AI61" s="518"/>
      <c r="AJ61" s="518"/>
      <c r="AK61" s="518"/>
      <c r="AL61" s="519"/>
    </row>
    <row r="62" spans="1:44" ht="13" customHeight="1" x14ac:dyDescent="0.2">
      <c r="A62" s="952" t="s">
        <v>134</v>
      </c>
      <c r="B62" s="926" t="s">
        <v>107</v>
      </c>
      <c r="C62" s="475" t="s">
        <v>118</v>
      </c>
      <c r="D62" s="476"/>
      <c r="E62" s="520">
        <f>+E58*E61/100</f>
        <v>0</v>
      </c>
      <c r="F62" s="520">
        <f>+F58*F61/100</f>
        <v>0</v>
      </c>
      <c r="G62" s="521">
        <f>+G58*G61/100</f>
        <v>0</v>
      </c>
      <c r="H62" s="479"/>
      <c r="I62" s="479"/>
      <c r="J62" s="479"/>
      <c r="K62" s="480"/>
      <c r="L62" s="476"/>
      <c r="M62" s="479"/>
      <c r="N62" s="479"/>
      <c r="O62" s="479"/>
      <c r="P62" s="481">
        <f>SUM(D62:O62)</f>
        <v>0</v>
      </c>
      <c r="Q62" s="928">
        <f>+SUM(P62:P63)</f>
        <v>0</v>
      </c>
      <c r="R62" s="476"/>
      <c r="S62" s="520">
        <f>+S58*S61/100</f>
        <v>0</v>
      </c>
      <c r="T62" s="520">
        <f>+T58*T61/100</f>
        <v>0</v>
      </c>
      <c r="U62" s="521">
        <f>+U58*U61/100</f>
        <v>0</v>
      </c>
      <c r="V62" s="479"/>
      <c r="W62" s="479"/>
      <c r="X62" s="479"/>
      <c r="Y62" s="480"/>
      <c r="Z62" s="479"/>
      <c r="AA62" s="479"/>
      <c r="AB62" s="479"/>
      <c r="AC62" s="479"/>
      <c r="AD62" s="481">
        <f>SUM(R62:AC62)</f>
        <v>0</v>
      </c>
      <c r="AE62" s="928">
        <f>+SUM(AD62:AD63)</f>
        <v>0</v>
      </c>
      <c r="AF62" s="482"/>
      <c r="AG62" s="930"/>
      <c r="AH62" s="483"/>
      <c r="AI62" s="484"/>
      <c r="AJ62" s="484"/>
      <c r="AK62" s="484"/>
      <c r="AL62" s="485"/>
    </row>
    <row r="63" spans="1:44" ht="13" customHeight="1" x14ac:dyDescent="0.2">
      <c r="A63" s="953"/>
      <c r="B63" s="927"/>
      <c r="C63" s="486" t="s">
        <v>132</v>
      </c>
      <c r="D63" s="522">
        <f>+D61*D59/100</f>
        <v>0</v>
      </c>
      <c r="E63" s="488"/>
      <c r="F63" s="488"/>
      <c r="G63" s="489"/>
      <c r="H63" s="488"/>
      <c r="I63" s="488"/>
      <c r="J63" s="488"/>
      <c r="K63" s="489"/>
      <c r="L63" s="490"/>
      <c r="M63" s="488"/>
      <c r="N63" s="488"/>
      <c r="O63" s="488"/>
      <c r="P63" s="491">
        <f>SUM(D63:O63)</f>
        <v>0</v>
      </c>
      <c r="Q63" s="929"/>
      <c r="R63" s="522">
        <f>+R61*R59/100</f>
        <v>0</v>
      </c>
      <c r="S63" s="488"/>
      <c r="T63" s="488"/>
      <c r="U63" s="489"/>
      <c r="V63" s="488"/>
      <c r="W63" s="488"/>
      <c r="X63" s="488"/>
      <c r="Y63" s="489"/>
      <c r="Z63" s="488"/>
      <c r="AA63" s="488"/>
      <c r="AB63" s="488"/>
      <c r="AC63" s="488"/>
      <c r="AD63" s="491">
        <f>SUM(R63:AC63)</f>
        <v>0</v>
      </c>
      <c r="AE63" s="929"/>
      <c r="AF63" s="492"/>
      <c r="AG63" s="931"/>
      <c r="AH63" s="493"/>
      <c r="AI63" s="494"/>
      <c r="AJ63" s="494"/>
      <c r="AK63" s="494"/>
      <c r="AL63" s="495"/>
    </row>
    <row r="64" spans="1:44" ht="13" customHeight="1" x14ac:dyDescent="0.2">
      <c r="A64" s="948"/>
      <c r="B64" s="496" t="s">
        <v>108</v>
      </c>
      <c r="C64" s="376" t="s">
        <v>132</v>
      </c>
      <c r="D64" s="497"/>
      <c r="E64" s="498"/>
      <c r="F64" s="498"/>
      <c r="G64" s="499"/>
      <c r="H64" s="523">
        <f>+H60*H61/100</f>
        <v>0</v>
      </c>
      <c r="I64" s="523">
        <f>+I60*I61/100</f>
        <v>0</v>
      </c>
      <c r="J64" s="523">
        <f>+J60*J61/100</f>
        <v>0</v>
      </c>
      <c r="K64" s="524">
        <f>+K60*K61/100</f>
        <v>0</v>
      </c>
      <c r="L64" s="497"/>
      <c r="M64" s="498"/>
      <c r="N64" s="498"/>
      <c r="O64" s="498"/>
      <c r="P64" s="502"/>
      <c r="Q64" s="503">
        <f>+SUM(D64:O64)</f>
        <v>0</v>
      </c>
      <c r="R64" s="497"/>
      <c r="S64" s="498"/>
      <c r="T64" s="498"/>
      <c r="U64" s="499"/>
      <c r="V64" s="523">
        <f>+V60*V61/100</f>
        <v>0</v>
      </c>
      <c r="W64" s="523">
        <f>+W60*W61/100</f>
        <v>0</v>
      </c>
      <c r="X64" s="523">
        <f>+X60*X61/100</f>
        <v>0</v>
      </c>
      <c r="Y64" s="524">
        <f>+Y60*Y61/100</f>
        <v>0</v>
      </c>
      <c r="Z64" s="497"/>
      <c r="AA64" s="498"/>
      <c r="AB64" s="498"/>
      <c r="AC64" s="498"/>
      <c r="AD64" s="502"/>
      <c r="AE64" s="503">
        <f>+SUM(R64:AC64)</f>
        <v>0</v>
      </c>
      <c r="AF64" s="504"/>
      <c r="AG64" s="505"/>
      <c r="AH64" s="506"/>
      <c r="AI64" s="507"/>
      <c r="AJ64" s="507"/>
      <c r="AK64" s="507"/>
      <c r="AL64" s="508"/>
    </row>
    <row r="65" spans="1:44" ht="13" customHeight="1" x14ac:dyDescent="0.2">
      <c r="A65" s="954" t="s">
        <v>135</v>
      </c>
      <c r="B65" s="926" t="s">
        <v>107</v>
      </c>
      <c r="C65" s="475" t="s">
        <v>118</v>
      </c>
      <c r="D65" s="476"/>
      <c r="E65" s="520">
        <f>+D54*E62</f>
        <v>0</v>
      </c>
      <c r="F65" s="520">
        <f>+D54*F62</f>
        <v>0</v>
      </c>
      <c r="G65" s="521">
        <f>+D54*G62</f>
        <v>0</v>
      </c>
      <c r="H65" s="479"/>
      <c r="I65" s="479"/>
      <c r="J65" s="479"/>
      <c r="K65" s="480"/>
      <c r="L65" s="476"/>
      <c r="M65" s="479"/>
      <c r="N65" s="479"/>
      <c r="O65" s="479"/>
      <c r="P65" s="481">
        <f>SUM(D65:O65)</f>
        <v>0</v>
      </c>
      <c r="Q65" s="928">
        <f>+SUM(P65:P66)</f>
        <v>0</v>
      </c>
      <c r="R65" s="476"/>
      <c r="S65" s="520">
        <f>+R54*S62</f>
        <v>0</v>
      </c>
      <c r="T65" s="520">
        <f>+R54*T62</f>
        <v>0</v>
      </c>
      <c r="U65" s="521">
        <f>+R54*U62</f>
        <v>0</v>
      </c>
      <c r="V65" s="479"/>
      <c r="W65" s="479"/>
      <c r="X65" s="479"/>
      <c r="Y65" s="480"/>
      <c r="Z65" s="479"/>
      <c r="AA65" s="479"/>
      <c r="AB65" s="479"/>
      <c r="AC65" s="479"/>
      <c r="AD65" s="481">
        <f>SUM(R65:AC65)</f>
        <v>0</v>
      </c>
      <c r="AE65" s="928">
        <f>+SUM(AD65:AD66)</f>
        <v>0</v>
      </c>
      <c r="AF65" s="481">
        <f t="shared" ref="AF65:AG67" si="40">+P65+AD65</f>
        <v>0</v>
      </c>
      <c r="AG65" s="928">
        <f t="shared" si="40"/>
        <v>0</v>
      </c>
      <c r="AH65" s="483"/>
      <c r="AI65" s="484"/>
      <c r="AJ65" s="484"/>
      <c r="AK65" s="484"/>
      <c r="AL65" s="485"/>
    </row>
    <row r="66" spans="1:44" ht="13" customHeight="1" x14ac:dyDescent="0.2">
      <c r="A66" s="955"/>
      <c r="B66" s="927"/>
      <c r="C66" s="486" t="s">
        <v>132</v>
      </c>
      <c r="D66" s="522">
        <f>+D54*D63</f>
        <v>0</v>
      </c>
      <c r="E66" s="488"/>
      <c r="F66" s="488"/>
      <c r="G66" s="489"/>
      <c r="H66" s="488"/>
      <c r="I66" s="488"/>
      <c r="J66" s="488"/>
      <c r="K66" s="489"/>
      <c r="L66" s="490"/>
      <c r="M66" s="488"/>
      <c r="N66" s="488"/>
      <c r="O66" s="488"/>
      <c r="P66" s="491">
        <f>SUM(D66:O66)</f>
        <v>0</v>
      </c>
      <c r="Q66" s="929"/>
      <c r="R66" s="522">
        <f>+R54*R63</f>
        <v>0</v>
      </c>
      <c r="S66" s="488"/>
      <c r="T66" s="488"/>
      <c r="U66" s="489"/>
      <c r="V66" s="488"/>
      <c r="W66" s="488"/>
      <c r="X66" s="488"/>
      <c r="Y66" s="489"/>
      <c r="Z66" s="488"/>
      <c r="AA66" s="488"/>
      <c r="AB66" s="488"/>
      <c r="AC66" s="488"/>
      <c r="AD66" s="491">
        <f>SUM(R66:AC66)</f>
        <v>0</v>
      </c>
      <c r="AE66" s="929"/>
      <c r="AF66" s="491">
        <f t="shared" si="40"/>
        <v>0</v>
      </c>
      <c r="AG66" s="929">
        <f t="shared" si="40"/>
        <v>0</v>
      </c>
      <c r="AH66" s="493"/>
      <c r="AI66" s="494"/>
      <c r="AJ66" s="494"/>
      <c r="AK66" s="494"/>
      <c r="AL66" s="495"/>
    </row>
    <row r="67" spans="1:44" ht="13" customHeight="1" x14ac:dyDescent="0.2">
      <c r="A67" s="955"/>
      <c r="B67" s="525" t="s">
        <v>108</v>
      </c>
      <c r="C67" s="526" t="s">
        <v>132</v>
      </c>
      <c r="D67" s="527"/>
      <c r="E67" s="528"/>
      <c r="F67" s="528"/>
      <c r="G67" s="529"/>
      <c r="H67" s="530">
        <f>+$H$55*H64</f>
        <v>0</v>
      </c>
      <c r="I67" s="530">
        <f t="shared" ref="I67:K67" si="41">+$H$55*I64</f>
        <v>0</v>
      </c>
      <c r="J67" s="530">
        <f t="shared" si="41"/>
        <v>0</v>
      </c>
      <c r="K67" s="531">
        <f t="shared" si="41"/>
        <v>0</v>
      </c>
      <c r="L67" s="497"/>
      <c r="M67" s="498"/>
      <c r="N67" s="498"/>
      <c r="O67" s="498"/>
      <c r="P67" s="502"/>
      <c r="Q67" s="532">
        <f>+SUM(H67:O67)</f>
        <v>0</v>
      </c>
      <c r="R67" s="527"/>
      <c r="S67" s="528"/>
      <c r="T67" s="528"/>
      <c r="U67" s="529"/>
      <c r="V67" s="530">
        <f>+$V$55*V64</f>
        <v>0</v>
      </c>
      <c r="W67" s="530">
        <f t="shared" ref="W67:Y67" si="42">+$V$55*W64</f>
        <v>0</v>
      </c>
      <c r="X67" s="530">
        <f t="shared" si="42"/>
        <v>0</v>
      </c>
      <c r="Y67" s="531">
        <f t="shared" si="42"/>
        <v>0</v>
      </c>
      <c r="Z67" s="497"/>
      <c r="AA67" s="498"/>
      <c r="AB67" s="498"/>
      <c r="AC67" s="498"/>
      <c r="AD67" s="502"/>
      <c r="AE67" s="532">
        <f>+SUM(V67:AC67)</f>
        <v>0</v>
      </c>
      <c r="AF67" s="502">
        <f t="shared" si="40"/>
        <v>0</v>
      </c>
      <c r="AG67" s="503">
        <f t="shared" si="40"/>
        <v>0</v>
      </c>
      <c r="AH67" s="506"/>
      <c r="AI67" s="507"/>
      <c r="AJ67" s="507"/>
      <c r="AK67" s="507"/>
      <c r="AL67" s="508"/>
    </row>
    <row r="68" spans="1:44" ht="13" customHeight="1" thickBot="1" x14ac:dyDescent="0.25">
      <c r="A68" s="954" t="s">
        <v>137</v>
      </c>
      <c r="B68" s="971" t="s">
        <v>107</v>
      </c>
      <c r="C68" s="533" t="s">
        <v>118</v>
      </c>
      <c r="D68" s="476"/>
      <c r="E68" s="477">
        <f>31*24-E58</f>
        <v>744</v>
      </c>
      <c r="F68" s="477">
        <f>31*24-F58</f>
        <v>744</v>
      </c>
      <c r="G68" s="478">
        <f>30*24-G58</f>
        <v>720</v>
      </c>
      <c r="H68" s="479"/>
      <c r="I68" s="479"/>
      <c r="J68" s="479"/>
      <c r="K68" s="480"/>
      <c r="L68" s="534"/>
      <c r="M68" s="535"/>
      <c r="N68" s="535"/>
      <c r="O68" s="536"/>
      <c r="P68" s="537">
        <f>SUM(D68:O68)</f>
        <v>2208</v>
      </c>
      <c r="Q68" s="538"/>
      <c r="R68" s="476"/>
      <c r="S68" s="477">
        <f>31*24-S58</f>
        <v>744</v>
      </c>
      <c r="T68" s="477">
        <f>31*24-T58</f>
        <v>744</v>
      </c>
      <c r="U68" s="478">
        <f>30*24-U58</f>
        <v>720</v>
      </c>
      <c r="V68" s="479"/>
      <c r="W68" s="479"/>
      <c r="X68" s="479"/>
      <c r="Y68" s="480"/>
      <c r="Z68" s="534"/>
      <c r="AA68" s="535"/>
      <c r="AB68" s="535"/>
      <c r="AC68" s="535"/>
      <c r="AD68" s="537">
        <f>SUM(R68:AC68)</f>
        <v>2208</v>
      </c>
      <c r="AE68" s="538"/>
      <c r="AF68" s="482"/>
      <c r="AG68" s="930"/>
      <c r="AH68" s="539"/>
      <c r="AI68" s="484"/>
      <c r="AJ68" s="484"/>
      <c r="AK68" s="484"/>
      <c r="AL68" s="485"/>
      <c r="AN68" s="280" t="s">
        <v>136</v>
      </c>
    </row>
    <row r="69" spans="1:44" ht="13" customHeight="1" x14ac:dyDescent="0.2">
      <c r="A69" s="955"/>
      <c r="B69" s="972"/>
      <c r="C69" s="486" t="s">
        <v>132</v>
      </c>
      <c r="D69" s="487">
        <f>30*24-D59</f>
        <v>720</v>
      </c>
      <c r="E69" s="488"/>
      <c r="F69" s="488"/>
      <c r="G69" s="489"/>
      <c r="H69" s="488"/>
      <c r="I69" s="488"/>
      <c r="J69" s="488"/>
      <c r="K69" s="489"/>
      <c r="L69" s="973">
        <f>30*24</f>
        <v>720</v>
      </c>
      <c r="M69" s="956">
        <f>31*24</f>
        <v>744</v>
      </c>
      <c r="N69" s="956">
        <f>31*24</f>
        <v>744</v>
      </c>
      <c r="O69" s="956">
        <f>30*24</f>
        <v>720</v>
      </c>
      <c r="P69" s="958">
        <f>SUM(D69:O70)</f>
        <v>6552</v>
      </c>
      <c r="Q69" s="540"/>
      <c r="R69" s="487">
        <f>30*24-R59</f>
        <v>720</v>
      </c>
      <c r="S69" s="488"/>
      <c r="T69" s="488"/>
      <c r="U69" s="489"/>
      <c r="V69" s="488"/>
      <c r="W69" s="488"/>
      <c r="X69" s="488"/>
      <c r="Y69" s="489"/>
      <c r="Z69" s="973">
        <f>30*24</f>
        <v>720</v>
      </c>
      <c r="AA69" s="956">
        <f>31*24</f>
        <v>744</v>
      </c>
      <c r="AB69" s="956">
        <f>31*24</f>
        <v>744</v>
      </c>
      <c r="AC69" s="956">
        <f>30*24</f>
        <v>720</v>
      </c>
      <c r="AD69" s="958">
        <f>SUM(R69:AC70)</f>
        <v>6552</v>
      </c>
      <c r="AE69" s="540"/>
      <c r="AF69" s="492"/>
      <c r="AG69" s="931"/>
      <c r="AH69" s="493"/>
      <c r="AI69" s="494"/>
      <c r="AJ69" s="494"/>
      <c r="AK69" s="494"/>
      <c r="AL69" s="495"/>
      <c r="AN69" s="960" t="s">
        <v>316</v>
      </c>
      <c r="AO69" s="961"/>
      <c r="AP69" s="541" t="s">
        <v>317</v>
      </c>
      <c r="AQ69" s="541" t="s">
        <v>318</v>
      </c>
      <c r="AR69" s="542" t="s">
        <v>319</v>
      </c>
    </row>
    <row r="70" spans="1:44" ht="13" customHeight="1" x14ac:dyDescent="0.2">
      <c r="A70" s="955"/>
      <c r="B70" s="496" t="s">
        <v>108</v>
      </c>
      <c r="C70" s="376" t="s">
        <v>132</v>
      </c>
      <c r="D70" s="497"/>
      <c r="E70" s="498"/>
      <c r="F70" s="498"/>
      <c r="G70" s="499"/>
      <c r="H70" s="500">
        <f>31*24-H60</f>
        <v>744</v>
      </c>
      <c r="I70" s="500">
        <f>31*24-I60</f>
        <v>744</v>
      </c>
      <c r="J70" s="500">
        <f>28*24-J60</f>
        <v>672</v>
      </c>
      <c r="K70" s="501">
        <f>31*24-K60</f>
        <v>744</v>
      </c>
      <c r="L70" s="974"/>
      <c r="M70" s="957"/>
      <c r="N70" s="957"/>
      <c r="O70" s="957"/>
      <c r="P70" s="959"/>
      <c r="Q70" s="505"/>
      <c r="R70" s="497"/>
      <c r="S70" s="498"/>
      <c r="T70" s="498"/>
      <c r="U70" s="499"/>
      <c r="V70" s="500">
        <f>31*24-V60</f>
        <v>744</v>
      </c>
      <c r="W70" s="500">
        <f>31*24-W60</f>
        <v>744</v>
      </c>
      <c r="X70" s="500">
        <f>28*24-X60</f>
        <v>672</v>
      </c>
      <c r="Y70" s="501">
        <f>31*24-Y60</f>
        <v>744</v>
      </c>
      <c r="Z70" s="974"/>
      <c r="AA70" s="957"/>
      <c r="AB70" s="957"/>
      <c r="AC70" s="957"/>
      <c r="AD70" s="959"/>
      <c r="AE70" s="505"/>
      <c r="AF70" s="504"/>
      <c r="AG70" s="505"/>
      <c r="AH70" s="506"/>
      <c r="AI70" s="507"/>
      <c r="AJ70" s="507"/>
      <c r="AK70" s="507"/>
      <c r="AL70" s="508"/>
      <c r="AN70" s="962" t="s">
        <v>268</v>
      </c>
      <c r="AO70" s="543" t="s">
        <v>118</v>
      </c>
      <c r="AP70" s="543">
        <f>+P72+P75</f>
        <v>0</v>
      </c>
      <c r="AQ70" s="543">
        <f>+AD72+AD75</f>
        <v>0</v>
      </c>
      <c r="AR70" s="544">
        <f>SUM(AP70:AQ70)</f>
        <v>0</v>
      </c>
    </row>
    <row r="71" spans="1:44" ht="13" customHeight="1" x14ac:dyDescent="0.2">
      <c r="A71" s="963" t="s">
        <v>138</v>
      </c>
      <c r="B71" s="964"/>
      <c r="C71" s="376" t="s">
        <v>320</v>
      </c>
      <c r="D71" s="965">
        <f>IF(I19&gt;0,+Q19/I19,0)</f>
        <v>0</v>
      </c>
      <c r="E71" s="966"/>
      <c r="F71" s="966"/>
      <c r="G71" s="967"/>
      <c r="H71" s="968">
        <f>IF(J19&gt;0,R19/J19,0)</f>
        <v>0</v>
      </c>
      <c r="I71" s="969"/>
      <c r="J71" s="969"/>
      <c r="K71" s="970"/>
      <c r="L71" s="545"/>
      <c r="M71" s="546"/>
      <c r="N71" s="547"/>
      <c r="O71" s="547"/>
      <c r="P71" s="473"/>
      <c r="Q71" s="474"/>
      <c r="R71" s="965">
        <f>IF(K19&gt;0,+S19/K19,0)</f>
        <v>0</v>
      </c>
      <c r="S71" s="966"/>
      <c r="T71" s="966"/>
      <c r="U71" s="967"/>
      <c r="V71" s="968"/>
      <c r="W71" s="969"/>
      <c r="X71" s="969"/>
      <c r="Y71" s="970"/>
      <c r="Z71" s="545"/>
      <c r="AA71" s="546"/>
      <c r="AB71" s="547"/>
      <c r="AC71" s="547"/>
      <c r="AD71" s="473"/>
      <c r="AE71" s="474"/>
      <c r="AF71" s="473"/>
      <c r="AG71" s="474"/>
      <c r="AH71" s="979"/>
      <c r="AI71" s="980"/>
      <c r="AJ71" s="980"/>
      <c r="AK71" s="980"/>
      <c r="AL71" s="981"/>
      <c r="AN71" s="962"/>
      <c r="AO71" s="982" t="s">
        <v>132</v>
      </c>
      <c r="AP71" s="543">
        <f>+D73+D76</f>
        <v>0</v>
      </c>
      <c r="AQ71" s="543">
        <f>+R73+R76</f>
        <v>0</v>
      </c>
      <c r="AR71" s="544">
        <f t="shared" ref="AR71:AR73" si="43">SUM(AP71:AQ71)</f>
        <v>0</v>
      </c>
    </row>
    <row r="72" spans="1:44" ht="13" customHeight="1" x14ac:dyDescent="0.2">
      <c r="A72" s="952" t="s">
        <v>139</v>
      </c>
      <c r="B72" s="926" t="s">
        <v>107</v>
      </c>
      <c r="C72" s="475" t="s">
        <v>118</v>
      </c>
      <c r="D72" s="476"/>
      <c r="E72" s="520">
        <f>+E65*1000*$D$71+E68*$Y$19</f>
        <v>0</v>
      </c>
      <c r="F72" s="520">
        <f>+F65*1000*$D$71+F68*$Y$19</f>
        <v>0</v>
      </c>
      <c r="G72" s="521">
        <f>+G65*1000*$D$71+G68*$Y$19</f>
        <v>0</v>
      </c>
      <c r="H72" s="479"/>
      <c r="I72" s="479"/>
      <c r="J72" s="479"/>
      <c r="K72" s="480"/>
      <c r="L72" s="548"/>
      <c r="M72" s="549"/>
      <c r="N72" s="549"/>
      <c r="O72" s="536"/>
      <c r="P72" s="550">
        <f>SUM(D72:O72)</f>
        <v>0</v>
      </c>
      <c r="Q72" s="984">
        <f>+SUM(P72:P73)</f>
        <v>0</v>
      </c>
      <c r="R72" s="476"/>
      <c r="S72" s="520">
        <f>+S65*1000*$D$71+S68*$AA$19</f>
        <v>0</v>
      </c>
      <c r="T72" s="520">
        <f>+T65*1000*$D$71+T68*$AA$19</f>
        <v>0</v>
      </c>
      <c r="U72" s="521">
        <f>+U65*1000*$D$71+U68*$AA$19</f>
        <v>0</v>
      </c>
      <c r="V72" s="479"/>
      <c r="W72" s="479"/>
      <c r="X72" s="479"/>
      <c r="Y72" s="480"/>
      <c r="Z72" s="549"/>
      <c r="AA72" s="549"/>
      <c r="AB72" s="549"/>
      <c r="AC72" s="549"/>
      <c r="AD72" s="550">
        <f>SUM(R72:AC72)</f>
        <v>0</v>
      </c>
      <c r="AE72" s="984">
        <f>+SUM(AD72:AD73)</f>
        <v>0</v>
      </c>
      <c r="AF72" s="481">
        <f>+P72+AD72</f>
        <v>0</v>
      </c>
      <c r="AG72" s="928">
        <f t="shared" ref="AF72:AG77" si="44">+Q72+AE72</f>
        <v>0</v>
      </c>
      <c r="AH72" s="221"/>
      <c r="AI72" s="484"/>
      <c r="AJ72" s="484"/>
      <c r="AK72" s="484"/>
      <c r="AL72" s="485"/>
      <c r="AN72" s="551" t="s">
        <v>267</v>
      </c>
      <c r="AO72" s="982"/>
      <c r="AP72" s="543">
        <f>+Q74+Q77</f>
        <v>0</v>
      </c>
      <c r="AQ72" s="543">
        <f>+AE74+AE77</f>
        <v>0</v>
      </c>
      <c r="AR72" s="544">
        <f t="shared" si="43"/>
        <v>0</v>
      </c>
    </row>
    <row r="73" spans="1:44" ht="13" customHeight="1" thickBot="1" x14ac:dyDescent="0.25">
      <c r="A73" s="953"/>
      <c r="B73" s="927"/>
      <c r="C73" s="486" t="s">
        <v>132</v>
      </c>
      <c r="D73" s="522">
        <f>+D66*1000*$D$71+D69*$Y$19</f>
        <v>0</v>
      </c>
      <c r="E73" s="488"/>
      <c r="F73" s="488"/>
      <c r="G73" s="489"/>
      <c r="H73" s="488"/>
      <c r="I73" s="488"/>
      <c r="J73" s="488"/>
      <c r="K73" s="489"/>
      <c r="L73" s="976">
        <f>+L69*$Y$19</f>
        <v>0</v>
      </c>
      <c r="M73" s="975">
        <f>+M69*$Y$19</f>
        <v>0</v>
      </c>
      <c r="N73" s="975">
        <f>+N69*$Y$19</f>
        <v>0</v>
      </c>
      <c r="O73" s="975">
        <f>+O69*$Y$19</f>
        <v>0</v>
      </c>
      <c r="P73" s="552">
        <f>SUM(D73:O73)</f>
        <v>0</v>
      </c>
      <c r="Q73" s="985"/>
      <c r="R73" s="522">
        <f>+R66*1000*$R$71+R69*$AA$19</f>
        <v>0</v>
      </c>
      <c r="S73" s="488"/>
      <c r="T73" s="488"/>
      <c r="U73" s="489"/>
      <c r="V73" s="488"/>
      <c r="W73" s="488"/>
      <c r="X73" s="488"/>
      <c r="Y73" s="489"/>
      <c r="Z73" s="976">
        <f>+Z69*$AA$19</f>
        <v>0</v>
      </c>
      <c r="AA73" s="975">
        <f>+AA69*$AA$19</f>
        <v>0</v>
      </c>
      <c r="AB73" s="975">
        <f>+AB69*$AA$19</f>
        <v>0</v>
      </c>
      <c r="AC73" s="975">
        <f>+AC69*$AA$19</f>
        <v>0</v>
      </c>
      <c r="AD73" s="552">
        <f>SUM(R73:AC73)</f>
        <v>0</v>
      </c>
      <c r="AE73" s="985"/>
      <c r="AF73" s="491">
        <f t="shared" si="44"/>
        <v>0</v>
      </c>
      <c r="AG73" s="929">
        <f t="shared" si="44"/>
        <v>0</v>
      </c>
      <c r="AH73" s="493"/>
      <c r="AI73" s="494"/>
      <c r="AJ73" s="494"/>
      <c r="AK73" s="494"/>
      <c r="AL73" s="495"/>
      <c r="AN73" s="553" t="s">
        <v>261</v>
      </c>
      <c r="AO73" s="983"/>
      <c r="AP73" s="554">
        <f>+SUM(L73:O74)+SUM(L76:O77)</f>
        <v>0</v>
      </c>
      <c r="AQ73" s="554">
        <f>+SUM(Z73:AC74)+SUM(Z76:AC77)</f>
        <v>0</v>
      </c>
      <c r="AR73" s="555">
        <f t="shared" si="43"/>
        <v>0</v>
      </c>
    </row>
    <row r="74" spans="1:44" ht="13" customHeight="1" thickTop="1" thickBot="1" x14ac:dyDescent="0.25">
      <c r="A74" s="948"/>
      <c r="B74" s="496" t="s">
        <v>108</v>
      </c>
      <c r="C74" s="376" t="s">
        <v>132</v>
      </c>
      <c r="D74" s="497"/>
      <c r="E74" s="498"/>
      <c r="F74" s="498"/>
      <c r="G74" s="499"/>
      <c r="H74" s="523">
        <f>+H67*1000*$O$71+H70*$Z$19</f>
        <v>0</v>
      </c>
      <c r="I74" s="523">
        <f>+I67*1000*$O$71+I70*$Z$19</f>
        <v>0</v>
      </c>
      <c r="J74" s="523">
        <f>+J67*1000*$O$71+J70*$Z$19</f>
        <v>0</v>
      </c>
      <c r="K74" s="524">
        <f>+K67*1000*$O$71+K70*$Z$19</f>
        <v>0</v>
      </c>
      <c r="L74" s="974"/>
      <c r="M74" s="957"/>
      <c r="N74" s="957"/>
      <c r="O74" s="957"/>
      <c r="P74" s="556"/>
      <c r="Q74" s="524">
        <f>+SUM(D74:K74)</f>
        <v>0</v>
      </c>
      <c r="R74" s="497"/>
      <c r="S74" s="498"/>
      <c r="T74" s="498"/>
      <c r="U74" s="499"/>
      <c r="V74" s="523">
        <f>+V67*1000*$O$71+V70*$AB$19</f>
        <v>0</v>
      </c>
      <c r="W74" s="523">
        <f>+W67*1000*$O$71+W70*$AB$19</f>
        <v>0</v>
      </c>
      <c r="X74" s="523">
        <f>+X67*1000*$O$71+X70*$AB$19</f>
        <v>0</v>
      </c>
      <c r="Y74" s="524">
        <f>+Y67*1000*$O$71+Y70*$AB$19</f>
        <v>0</v>
      </c>
      <c r="Z74" s="974"/>
      <c r="AA74" s="957"/>
      <c r="AB74" s="957"/>
      <c r="AC74" s="957"/>
      <c r="AD74" s="556"/>
      <c r="AE74" s="524">
        <f>+SUM(R74:Y74)</f>
        <v>0</v>
      </c>
      <c r="AF74" s="502">
        <f t="shared" si="44"/>
        <v>0</v>
      </c>
      <c r="AG74" s="503">
        <f t="shared" si="44"/>
        <v>0</v>
      </c>
      <c r="AH74" s="506"/>
      <c r="AI74" s="507"/>
      <c r="AJ74" s="507"/>
      <c r="AK74" s="507"/>
      <c r="AL74" s="508"/>
      <c r="AN74" s="977" t="s">
        <v>94</v>
      </c>
      <c r="AO74" s="978"/>
      <c r="AP74" s="557">
        <f t="shared" ref="AP74:AQ74" si="45">SUM(AP70:AP73)</f>
        <v>0</v>
      </c>
      <c r="AQ74" s="557">
        <f t="shared" si="45"/>
        <v>0</v>
      </c>
      <c r="AR74" s="558">
        <f>SUM(AR70:AR73)</f>
        <v>0</v>
      </c>
    </row>
    <row r="75" spans="1:44" ht="13" customHeight="1" x14ac:dyDescent="0.2">
      <c r="A75" s="952" t="s">
        <v>140</v>
      </c>
      <c r="B75" s="926" t="s">
        <v>107</v>
      </c>
      <c r="C75" s="475" t="s">
        <v>118</v>
      </c>
      <c r="D75" s="476"/>
      <c r="E75" s="520">
        <f>+E58*$Q$31+E68*$Y$31</f>
        <v>0</v>
      </c>
      <c r="F75" s="520">
        <f>+F58*$Q$31+F68*$Y$31</f>
        <v>0</v>
      </c>
      <c r="G75" s="521">
        <f>+G58*$Q$31+G68*$Y$31</f>
        <v>0</v>
      </c>
      <c r="H75" s="479"/>
      <c r="I75" s="479"/>
      <c r="J75" s="479"/>
      <c r="K75" s="480"/>
      <c r="L75" s="548"/>
      <c r="M75" s="549"/>
      <c r="N75" s="549"/>
      <c r="O75" s="536"/>
      <c r="P75" s="550">
        <f>SUM(D75:O75)</f>
        <v>0</v>
      </c>
      <c r="Q75" s="984">
        <f>+SUM(P75:P76)</f>
        <v>0</v>
      </c>
      <c r="R75" s="476"/>
      <c r="S75" s="520">
        <f>+S58*$O$31</f>
        <v>0</v>
      </c>
      <c r="T75" s="520">
        <f>+T58*$O$31</f>
        <v>0</v>
      </c>
      <c r="U75" s="521">
        <f>+U58*$O$31</f>
        <v>0</v>
      </c>
      <c r="V75" s="479"/>
      <c r="W75" s="479"/>
      <c r="X75" s="479"/>
      <c r="Y75" s="480"/>
      <c r="Z75" s="549"/>
      <c r="AA75" s="549"/>
      <c r="AB75" s="549"/>
      <c r="AC75" s="549"/>
      <c r="AD75" s="550">
        <f>SUM(R75:AC75)</f>
        <v>0</v>
      </c>
      <c r="AE75" s="984">
        <f>+SUM(AD75:AD76)</f>
        <v>0</v>
      </c>
      <c r="AF75" s="481">
        <f t="shared" si="44"/>
        <v>0</v>
      </c>
      <c r="AG75" s="928">
        <f t="shared" si="44"/>
        <v>0</v>
      </c>
      <c r="AH75" s="483"/>
      <c r="AI75" s="484"/>
      <c r="AJ75" s="484"/>
      <c r="AK75" s="484"/>
      <c r="AL75" s="485"/>
    </row>
    <row r="76" spans="1:44" ht="13" customHeight="1" thickBot="1" x14ac:dyDescent="0.25">
      <c r="A76" s="953"/>
      <c r="B76" s="927"/>
      <c r="C76" s="486" t="s">
        <v>132</v>
      </c>
      <c r="D76" s="522">
        <f>+D59*$Q$31+D69*$Y$31</f>
        <v>0</v>
      </c>
      <c r="E76" s="488"/>
      <c r="F76" s="488"/>
      <c r="G76" s="489"/>
      <c r="H76" s="488"/>
      <c r="I76" s="488"/>
      <c r="J76" s="488"/>
      <c r="K76" s="489"/>
      <c r="L76" s="976">
        <f>+L69*$Y$31</f>
        <v>0</v>
      </c>
      <c r="M76" s="975">
        <f>+M69*$Y$31</f>
        <v>0</v>
      </c>
      <c r="N76" s="975">
        <f>+N69*$Y$31</f>
        <v>0</v>
      </c>
      <c r="O76" s="975">
        <f>+O69*$Y$31</f>
        <v>0</v>
      </c>
      <c r="P76" s="552">
        <f>SUM(D76:O76)</f>
        <v>0</v>
      </c>
      <c r="Q76" s="985"/>
      <c r="R76" s="522">
        <f>+R59*$O$31</f>
        <v>0</v>
      </c>
      <c r="S76" s="488"/>
      <c r="T76" s="488"/>
      <c r="U76" s="489"/>
      <c r="V76" s="488"/>
      <c r="W76" s="488"/>
      <c r="X76" s="488"/>
      <c r="Y76" s="489"/>
      <c r="Z76" s="976">
        <f>+Z69*$AA$43</f>
        <v>0</v>
      </c>
      <c r="AA76" s="975">
        <f>+AA69*$AA$43</f>
        <v>0</v>
      </c>
      <c r="AB76" s="975">
        <f>+AB69*$AA$43</f>
        <v>0</v>
      </c>
      <c r="AC76" s="975">
        <f>+AC69*$AA$43</f>
        <v>0</v>
      </c>
      <c r="AD76" s="552">
        <f>SUM(R76:AC76)</f>
        <v>0</v>
      </c>
      <c r="AE76" s="985"/>
      <c r="AF76" s="491">
        <f t="shared" si="44"/>
        <v>0</v>
      </c>
      <c r="AG76" s="929">
        <f t="shared" si="44"/>
        <v>0</v>
      </c>
      <c r="AH76" s="493"/>
      <c r="AI76" s="494"/>
      <c r="AJ76" s="494"/>
      <c r="AK76" s="494"/>
      <c r="AL76" s="495"/>
      <c r="AN76" s="559" t="s">
        <v>321</v>
      </c>
      <c r="AO76" s="275"/>
      <c r="AP76" s="275"/>
      <c r="AQ76" s="275"/>
      <c r="AR76" s="275"/>
    </row>
    <row r="77" spans="1:44" ht="13" customHeight="1" x14ac:dyDescent="0.2">
      <c r="A77" s="948"/>
      <c r="B77" s="496" t="s">
        <v>108</v>
      </c>
      <c r="C77" s="376" t="s">
        <v>132</v>
      </c>
      <c r="D77" s="497"/>
      <c r="E77" s="498"/>
      <c r="F77" s="498"/>
      <c r="G77" s="499"/>
      <c r="H77" s="560">
        <f>+H60*$R$31+H70*$Z$31</f>
        <v>0</v>
      </c>
      <c r="I77" s="530">
        <f>+I60*$R$31+I70*$Z$31</f>
        <v>0</v>
      </c>
      <c r="J77" s="530">
        <f>+J60*$R$31+J70*$Z$31</f>
        <v>0</v>
      </c>
      <c r="K77" s="531">
        <f>+K60*$R$31+K70*$Z$31</f>
        <v>0</v>
      </c>
      <c r="L77" s="974"/>
      <c r="M77" s="957"/>
      <c r="N77" s="957"/>
      <c r="O77" s="957"/>
      <c r="P77" s="556"/>
      <c r="Q77" s="524">
        <f>+SUM(D77:K77)</f>
        <v>0</v>
      </c>
      <c r="R77" s="497"/>
      <c r="S77" s="498"/>
      <c r="T77" s="498"/>
      <c r="U77" s="499"/>
      <c r="V77" s="560">
        <f>+V60*$P$31</f>
        <v>0</v>
      </c>
      <c r="W77" s="530">
        <f>+W60*$P$31</f>
        <v>0</v>
      </c>
      <c r="X77" s="530">
        <f>+X60*$P$31</f>
        <v>0</v>
      </c>
      <c r="Y77" s="531">
        <f>+Y60*$P$31</f>
        <v>0</v>
      </c>
      <c r="Z77" s="974"/>
      <c r="AA77" s="957"/>
      <c r="AB77" s="957"/>
      <c r="AC77" s="957"/>
      <c r="AD77" s="556"/>
      <c r="AE77" s="524">
        <f>+SUM(R77:Y77)</f>
        <v>0</v>
      </c>
      <c r="AF77" s="502">
        <f t="shared" si="44"/>
        <v>0</v>
      </c>
      <c r="AG77" s="503">
        <f t="shared" si="44"/>
        <v>0</v>
      </c>
      <c r="AH77" s="506"/>
      <c r="AI77" s="507"/>
      <c r="AJ77" s="507"/>
      <c r="AK77" s="507"/>
      <c r="AL77" s="508"/>
      <c r="AN77" s="986" t="s">
        <v>322</v>
      </c>
      <c r="AO77" s="987"/>
      <c r="AP77" s="541" t="s">
        <v>317</v>
      </c>
      <c r="AQ77" s="541" t="s">
        <v>318</v>
      </c>
      <c r="AR77" s="542" t="s">
        <v>319</v>
      </c>
    </row>
    <row r="78" spans="1:44" ht="14.5" customHeight="1" x14ac:dyDescent="0.2">
      <c r="A78" s="963" t="s">
        <v>141</v>
      </c>
      <c r="B78" s="964"/>
      <c r="C78" s="376" t="s">
        <v>323</v>
      </c>
      <c r="D78" s="965">
        <f>IF(I19&gt;0,+AG19/I19*3.6/46.04655,0)</f>
        <v>0</v>
      </c>
      <c r="E78" s="966"/>
      <c r="F78" s="966"/>
      <c r="G78" s="967"/>
      <c r="H78" s="965">
        <f>IF(J19&gt;0,AH19/J19*3.6/46.04655,0)</f>
        <v>0</v>
      </c>
      <c r="I78" s="966"/>
      <c r="J78" s="966"/>
      <c r="K78" s="967"/>
      <c r="L78" s="561"/>
      <c r="M78" s="562"/>
      <c r="N78" s="562"/>
      <c r="O78" s="562"/>
      <c r="P78" s="473"/>
      <c r="Q78" s="474"/>
      <c r="R78" s="965">
        <f>IF(K19&gt;0,+AI19/K19*3.6/46.04655,0)</f>
        <v>0</v>
      </c>
      <c r="S78" s="966"/>
      <c r="T78" s="966"/>
      <c r="U78" s="967"/>
      <c r="V78" s="965">
        <f>IF(L19&gt;0,AJ19/L19*3.6/46.04655,0)</f>
        <v>0</v>
      </c>
      <c r="W78" s="966"/>
      <c r="X78" s="966"/>
      <c r="Y78" s="967"/>
      <c r="Z78" s="562"/>
      <c r="AA78" s="562"/>
      <c r="AB78" s="562"/>
      <c r="AC78" s="562"/>
      <c r="AD78" s="473"/>
      <c r="AE78" s="474"/>
      <c r="AF78" s="473"/>
      <c r="AG78" s="474"/>
      <c r="AH78" s="988"/>
      <c r="AI78" s="989"/>
      <c r="AJ78" s="989"/>
      <c r="AK78" s="989"/>
      <c r="AL78" s="990"/>
      <c r="AN78" s="955" t="s">
        <v>268</v>
      </c>
      <c r="AO78" s="911"/>
      <c r="AP78" s="563">
        <f>+P79</f>
        <v>0</v>
      </c>
      <c r="AQ78" s="563">
        <f>+AD79</f>
        <v>0</v>
      </c>
      <c r="AR78" s="544">
        <f t="shared" ref="AR78:AR79" si="46">SUM(AP78:AQ78)</f>
        <v>0</v>
      </c>
    </row>
    <row r="79" spans="1:44" ht="13" customHeight="1" thickBot="1" x14ac:dyDescent="0.25">
      <c r="A79" s="1005" t="s">
        <v>324</v>
      </c>
      <c r="B79" s="1006"/>
      <c r="C79" s="564" t="s">
        <v>264</v>
      </c>
      <c r="D79" s="565">
        <f>+D66*1000*$D$78</f>
        <v>0</v>
      </c>
      <c r="E79" s="565">
        <f>+E65*1000*$D$78</f>
        <v>0</v>
      </c>
      <c r="F79" s="565">
        <f>+F65*1000*$D$78</f>
        <v>0</v>
      </c>
      <c r="G79" s="566">
        <f>+G65*1000*$D$78</f>
        <v>0</v>
      </c>
      <c r="H79" s="549"/>
      <c r="I79" s="549"/>
      <c r="J79" s="549"/>
      <c r="K79" s="567"/>
      <c r="L79" s="490"/>
      <c r="M79" s="488"/>
      <c r="N79" s="488"/>
      <c r="O79" s="488"/>
      <c r="P79" s="1009">
        <f>SUM(D79:O79)</f>
        <v>0</v>
      </c>
      <c r="Q79" s="1010"/>
      <c r="R79" s="565">
        <f>+R66*1000*$R$78</f>
        <v>0</v>
      </c>
      <c r="S79" s="565">
        <f>+S65*1000*$R$78</f>
        <v>0</v>
      </c>
      <c r="T79" s="565">
        <f>+T65*1000*$R$78</f>
        <v>0</v>
      </c>
      <c r="U79" s="566">
        <f>+U65*1000*$R$78</f>
        <v>0</v>
      </c>
      <c r="V79" s="549"/>
      <c r="W79" s="549"/>
      <c r="X79" s="549"/>
      <c r="Y79" s="567"/>
      <c r="Z79" s="488"/>
      <c r="AA79" s="488"/>
      <c r="AB79" s="488"/>
      <c r="AC79" s="488"/>
      <c r="AD79" s="1009">
        <f>SUM(R79:AC79)</f>
        <v>0</v>
      </c>
      <c r="AE79" s="1010"/>
      <c r="AF79" s="1009">
        <f>+P79+AD79</f>
        <v>0</v>
      </c>
      <c r="AG79" s="1010"/>
      <c r="AH79" s="1011" t="s">
        <v>263</v>
      </c>
      <c r="AI79" s="1012"/>
      <c r="AJ79" s="1012"/>
      <c r="AK79" s="1012"/>
      <c r="AL79" s="1013"/>
      <c r="AN79" s="1014" t="s">
        <v>267</v>
      </c>
      <c r="AO79" s="1015"/>
      <c r="AP79" s="568">
        <f>+P80</f>
        <v>0</v>
      </c>
      <c r="AQ79" s="568">
        <f>+AD80</f>
        <v>0</v>
      </c>
      <c r="AR79" s="569">
        <f t="shared" si="46"/>
        <v>0</v>
      </c>
    </row>
    <row r="80" spans="1:44" ht="13" customHeight="1" thickTop="1" thickBot="1" x14ac:dyDescent="0.25">
      <c r="A80" s="1007"/>
      <c r="B80" s="1008"/>
      <c r="C80" s="570" t="s">
        <v>155</v>
      </c>
      <c r="D80" s="571"/>
      <c r="E80" s="572"/>
      <c r="F80" s="572"/>
      <c r="G80" s="573"/>
      <c r="H80" s="574">
        <f>+H67*1000*$H$78</f>
        <v>0</v>
      </c>
      <c r="I80" s="574">
        <f t="shared" ref="I80:K80" si="47">+I67*1000*$H$78</f>
        <v>0</v>
      </c>
      <c r="J80" s="574">
        <f t="shared" si="47"/>
        <v>0</v>
      </c>
      <c r="K80" s="575">
        <f t="shared" si="47"/>
        <v>0</v>
      </c>
      <c r="L80" s="576"/>
      <c r="M80" s="577"/>
      <c r="N80" s="577"/>
      <c r="O80" s="577"/>
      <c r="P80" s="1016">
        <f>SUM(D80:O80)</f>
        <v>0</v>
      </c>
      <c r="Q80" s="1017"/>
      <c r="R80" s="571"/>
      <c r="S80" s="572"/>
      <c r="T80" s="572"/>
      <c r="U80" s="573"/>
      <c r="V80" s="574">
        <f>+V67*1000*$V$78</f>
        <v>0</v>
      </c>
      <c r="W80" s="574">
        <f t="shared" ref="W80:Y80" si="48">+W67*1000*$V$78</f>
        <v>0</v>
      </c>
      <c r="X80" s="574">
        <f t="shared" si="48"/>
        <v>0</v>
      </c>
      <c r="Y80" s="575">
        <f t="shared" si="48"/>
        <v>0</v>
      </c>
      <c r="Z80" s="576"/>
      <c r="AA80" s="577"/>
      <c r="AB80" s="577"/>
      <c r="AC80" s="577"/>
      <c r="AD80" s="1016">
        <f>SUM(R80:AC80)</f>
        <v>0</v>
      </c>
      <c r="AE80" s="1017"/>
      <c r="AF80" s="1016">
        <f>+P80+AD80</f>
        <v>0</v>
      </c>
      <c r="AG80" s="1017"/>
      <c r="AH80" s="578"/>
      <c r="AI80" s="579"/>
      <c r="AJ80" s="579"/>
      <c r="AK80" s="579"/>
      <c r="AL80" s="580"/>
      <c r="AN80" s="991" t="s">
        <v>94</v>
      </c>
      <c r="AO80" s="992"/>
      <c r="AP80" s="581">
        <f t="shared" ref="AP80:AQ80" si="49">SUM(AP78:AP79)</f>
        <v>0</v>
      </c>
      <c r="AQ80" s="581">
        <f t="shared" si="49"/>
        <v>0</v>
      </c>
      <c r="AR80" s="558">
        <f>SUM(AR78:AR79)</f>
        <v>0</v>
      </c>
    </row>
    <row r="81" spans="1:33" ht="13" customHeight="1" thickBot="1" x14ac:dyDescent="0.25">
      <c r="A81" s="280" t="s">
        <v>142</v>
      </c>
      <c r="D81" s="582"/>
      <c r="H81" s="280"/>
    </row>
    <row r="82" spans="1:33" ht="13.5" customHeight="1" x14ac:dyDescent="0.2">
      <c r="A82" s="960" t="s">
        <v>143</v>
      </c>
      <c r="B82" s="961"/>
      <c r="C82" s="993"/>
      <c r="D82" s="994"/>
      <c r="E82" s="994"/>
      <c r="F82" s="995"/>
      <c r="H82" s="583"/>
      <c r="I82" s="583"/>
      <c r="J82" s="583"/>
      <c r="K82" s="583"/>
      <c r="L82" s="584"/>
      <c r="M82" s="584"/>
      <c r="N82" s="584"/>
      <c r="O82" s="585"/>
      <c r="P82" s="585"/>
      <c r="Q82" s="586"/>
      <c r="R82" s="585"/>
      <c r="S82" s="583"/>
      <c r="T82" s="583"/>
      <c r="U82" s="583"/>
      <c r="V82" s="583"/>
      <c r="W82" s="583"/>
      <c r="AE82" s="586"/>
      <c r="AG82" s="587"/>
    </row>
    <row r="83" spans="1:33" ht="14.25" customHeight="1" thickBot="1" x14ac:dyDescent="0.25">
      <c r="A83" s="996" t="s">
        <v>144</v>
      </c>
      <c r="B83" s="997"/>
      <c r="C83" s="998"/>
      <c r="D83" s="999"/>
      <c r="E83" s="999"/>
      <c r="F83" s="1000"/>
      <c r="H83" s="583"/>
      <c r="I83" s="583"/>
      <c r="J83" s="588"/>
      <c r="K83" s="588"/>
      <c r="L83" s="588"/>
      <c r="M83" s="588"/>
      <c r="N83" s="588"/>
      <c r="O83" s="588"/>
      <c r="P83" s="588"/>
      <c r="Q83" s="588"/>
      <c r="R83" s="588"/>
      <c r="S83" s="588"/>
      <c r="T83" s="589"/>
      <c r="U83" s="589"/>
      <c r="V83" s="589"/>
      <c r="W83" s="589"/>
    </row>
    <row r="84" spans="1:33" ht="13" customHeight="1" thickBot="1" x14ac:dyDescent="0.25">
      <c r="A84" s="280" t="s">
        <v>145</v>
      </c>
      <c r="C84" s="582"/>
      <c r="D84" s="582" t="s">
        <v>262</v>
      </c>
      <c r="I84" s="590"/>
      <c r="V84" s="590"/>
    </row>
    <row r="85" spans="1:33" ht="13" customHeight="1" thickBot="1" x14ac:dyDescent="0.25">
      <c r="A85" s="591" t="s">
        <v>146</v>
      </c>
      <c r="B85" s="592" t="s">
        <v>147</v>
      </c>
      <c r="C85" s="592"/>
      <c r="D85" s="592"/>
      <c r="E85" s="593"/>
      <c r="F85" s="594" t="s">
        <v>148</v>
      </c>
      <c r="G85" s="594"/>
      <c r="H85" s="594"/>
      <c r="I85" s="594"/>
      <c r="J85" s="594"/>
      <c r="K85" s="594"/>
      <c r="L85" s="594"/>
      <c r="M85" s="594"/>
      <c r="N85" s="594"/>
      <c r="O85" s="594"/>
      <c r="P85" s="594"/>
      <c r="Q85" s="594"/>
      <c r="R85" s="594"/>
      <c r="S85" s="594"/>
      <c r="T85" s="1001"/>
      <c r="U85" s="1002"/>
      <c r="V85" s="1003" t="s">
        <v>149</v>
      </c>
      <c r="W85" s="1002"/>
      <c r="X85" s="1003" t="s">
        <v>105</v>
      </c>
      <c r="Y85" s="1001"/>
      <c r="Z85" s="1001"/>
      <c r="AA85" s="1004"/>
    </row>
    <row r="86" spans="1:33" ht="13" customHeight="1" thickTop="1" x14ac:dyDescent="0.2">
      <c r="A86" s="947" t="s">
        <v>150</v>
      </c>
      <c r="B86" s="1019" t="s">
        <v>325</v>
      </c>
      <c r="C86" s="1020"/>
      <c r="D86" s="1020"/>
      <c r="E86" s="1021"/>
      <c r="F86" s="595"/>
      <c r="G86" s="303" t="s">
        <v>219</v>
      </c>
      <c r="H86" s="596">
        <f>+B45+B31</f>
        <v>0</v>
      </c>
      <c r="I86" s="597" t="s">
        <v>295</v>
      </c>
      <c r="J86" s="598"/>
      <c r="K86" s="597" t="s">
        <v>296</v>
      </c>
      <c r="L86" s="597">
        <v>12</v>
      </c>
      <c r="M86" s="303" t="s">
        <v>220</v>
      </c>
      <c r="N86" s="303"/>
      <c r="O86" s="303"/>
      <c r="P86" s="303"/>
      <c r="Q86" s="303"/>
      <c r="R86" s="303"/>
      <c r="S86" s="303"/>
      <c r="T86" s="1020"/>
      <c r="U86" s="1021"/>
      <c r="V86" s="1022">
        <f>+F86*H86*J86*L86</f>
        <v>0</v>
      </c>
      <c r="W86" s="1023"/>
      <c r="X86" s="1024" t="s">
        <v>326</v>
      </c>
      <c r="Y86" s="1025"/>
      <c r="Z86" s="1025"/>
      <c r="AA86" s="1026"/>
    </row>
    <row r="87" spans="1:33" ht="13" customHeight="1" x14ac:dyDescent="0.2">
      <c r="A87" s="953"/>
      <c r="B87" s="1033" t="s">
        <v>151</v>
      </c>
      <c r="C87" s="599"/>
      <c r="D87" s="600"/>
      <c r="E87" s="475"/>
      <c r="F87" s="601"/>
      <c r="G87" s="602" t="s">
        <v>222</v>
      </c>
      <c r="H87" s="484"/>
      <c r="I87" s="484" t="s">
        <v>223</v>
      </c>
      <c r="J87" s="484"/>
      <c r="K87" s="484" t="s">
        <v>224</v>
      </c>
      <c r="L87" s="484"/>
      <c r="M87" s="603"/>
      <c r="N87" s="484"/>
      <c r="O87" s="484"/>
      <c r="P87" s="484"/>
      <c r="Q87" s="484"/>
      <c r="R87" s="484"/>
      <c r="S87" s="484"/>
      <c r="T87" s="1036"/>
      <c r="U87" s="1037"/>
      <c r="V87" s="1038">
        <f>SUM(T88:U91)</f>
        <v>0</v>
      </c>
      <c r="W87" s="1039"/>
      <c r="X87" s="1027"/>
      <c r="Y87" s="1028"/>
      <c r="Z87" s="1028"/>
      <c r="AA87" s="1029"/>
    </row>
    <row r="88" spans="1:33" ht="13" customHeight="1" x14ac:dyDescent="0.2">
      <c r="A88" s="953"/>
      <c r="B88" s="1034"/>
      <c r="C88" s="1044" t="s">
        <v>327</v>
      </c>
      <c r="D88" s="1045" t="s">
        <v>107</v>
      </c>
      <c r="E88" s="604" t="s">
        <v>118</v>
      </c>
      <c r="F88" s="605" t="s">
        <v>297</v>
      </c>
      <c r="G88" s="606"/>
      <c r="H88" s="494" t="s">
        <v>298</v>
      </c>
      <c r="I88" s="607"/>
      <c r="J88" s="494" t="s">
        <v>298</v>
      </c>
      <c r="K88" s="607"/>
      <c r="L88" s="494" t="s">
        <v>221</v>
      </c>
      <c r="M88" s="608">
        <f>INT(+AP70)</f>
        <v>0</v>
      </c>
      <c r="N88" s="494" t="s">
        <v>328</v>
      </c>
      <c r="O88" s="494"/>
      <c r="P88" s="494"/>
      <c r="Q88" s="494"/>
      <c r="R88" s="494"/>
      <c r="S88" s="494"/>
      <c r="T88" s="1075">
        <f t="shared" ref="T88:T95" si="50">+(G88+I88+K88)*M88</f>
        <v>0</v>
      </c>
      <c r="U88" s="1076"/>
      <c r="V88" s="1040"/>
      <c r="W88" s="1041"/>
      <c r="X88" s="1027"/>
      <c r="Y88" s="1028"/>
      <c r="Z88" s="1028"/>
      <c r="AA88" s="1029"/>
    </row>
    <row r="89" spans="1:33" ht="13" customHeight="1" x14ac:dyDescent="0.2">
      <c r="A89" s="953"/>
      <c r="B89" s="1034"/>
      <c r="C89" s="1044"/>
      <c r="D89" s="1045"/>
      <c r="E89" s="604" t="s">
        <v>152</v>
      </c>
      <c r="F89" s="605" t="s">
        <v>329</v>
      </c>
      <c r="G89" s="606"/>
      <c r="H89" s="494" t="s">
        <v>330</v>
      </c>
      <c r="I89" s="609">
        <f>+I88</f>
        <v>0</v>
      </c>
      <c r="J89" s="494" t="s">
        <v>330</v>
      </c>
      <c r="K89" s="494">
        <f>+K88</f>
        <v>0</v>
      </c>
      <c r="L89" s="494" t="s">
        <v>221</v>
      </c>
      <c r="M89" s="608">
        <f>INT(+AP71)</f>
        <v>0</v>
      </c>
      <c r="N89" s="494" t="s">
        <v>328</v>
      </c>
      <c r="O89" s="494"/>
      <c r="P89" s="494"/>
      <c r="Q89" s="494"/>
      <c r="R89" s="494"/>
      <c r="S89" s="494"/>
      <c r="T89" s="1075">
        <f t="shared" si="50"/>
        <v>0</v>
      </c>
      <c r="U89" s="1076"/>
      <c r="V89" s="1040"/>
      <c r="W89" s="1041"/>
      <c r="X89" s="1027"/>
      <c r="Y89" s="1028"/>
      <c r="Z89" s="1028"/>
      <c r="AA89" s="1029"/>
    </row>
    <row r="90" spans="1:33" ht="13" customHeight="1" x14ac:dyDescent="0.2">
      <c r="A90" s="953"/>
      <c r="B90" s="1034"/>
      <c r="C90" s="1044"/>
      <c r="D90" s="610" t="s">
        <v>108</v>
      </c>
      <c r="E90" s="1080" t="s">
        <v>152</v>
      </c>
      <c r="F90" s="605" t="s">
        <v>329</v>
      </c>
      <c r="G90" s="611">
        <f>+G89</f>
        <v>0</v>
      </c>
      <c r="H90" s="494" t="s">
        <v>330</v>
      </c>
      <c r="I90" s="494">
        <f>+I88</f>
        <v>0</v>
      </c>
      <c r="J90" s="494" t="s">
        <v>330</v>
      </c>
      <c r="K90" s="494">
        <f>+K88</f>
        <v>0</v>
      </c>
      <c r="L90" s="494" t="s">
        <v>221</v>
      </c>
      <c r="M90" s="608">
        <f>INT(+AP72)</f>
        <v>0</v>
      </c>
      <c r="N90" s="494" t="s">
        <v>328</v>
      </c>
      <c r="O90" s="494"/>
      <c r="P90" s="494"/>
      <c r="Q90" s="494"/>
      <c r="R90" s="494"/>
      <c r="S90" s="494"/>
      <c r="T90" s="1075">
        <f t="shared" si="50"/>
        <v>0</v>
      </c>
      <c r="U90" s="1076"/>
      <c r="V90" s="1040"/>
      <c r="W90" s="1041"/>
      <c r="X90" s="1027"/>
      <c r="Y90" s="1028"/>
      <c r="Z90" s="1028"/>
      <c r="AA90" s="1029"/>
    </row>
    <row r="91" spans="1:33" ht="13" customHeight="1" x14ac:dyDescent="0.2">
      <c r="A91" s="953"/>
      <c r="B91" s="1034"/>
      <c r="C91" s="1044"/>
      <c r="D91" s="610" t="s">
        <v>261</v>
      </c>
      <c r="E91" s="1080"/>
      <c r="F91" s="612" t="s">
        <v>329</v>
      </c>
      <c r="G91" s="613">
        <f>+G89</f>
        <v>0</v>
      </c>
      <c r="H91" s="507" t="s">
        <v>330</v>
      </c>
      <c r="I91" s="507">
        <f>+I88</f>
        <v>0</v>
      </c>
      <c r="J91" s="507" t="s">
        <v>330</v>
      </c>
      <c r="K91" s="507">
        <f>+K88</f>
        <v>0</v>
      </c>
      <c r="L91" s="507" t="s">
        <v>221</v>
      </c>
      <c r="M91" s="614">
        <f>INT(+AP73)</f>
        <v>0</v>
      </c>
      <c r="N91" s="507" t="s">
        <v>328</v>
      </c>
      <c r="O91" s="507"/>
      <c r="P91" s="507"/>
      <c r="Q91" s="507"/>
      <c r="R91" s="507"/>
      <c r="S91" s="507"/>
      <c r="T91" s="1064">
        <f t="shared" si="50"/>
        <v>0</v>
      </c>
      <c r="U91" s="1065"/>
      <c r="V91" s="1042"/>
      <c r="W91" s="1043"/>
      <c r="X91" s="1027"/>
      <c r="Y91" s="1028"/>
      <c r="Z91" s="1028"/>
      <c r="AA91" s="1029"/>
    </row>
    <row r="92" spans="1:33" ht="13" customHeight="1" x14ac:dyDescent="0.2">
      <c r="A92" s="953"/>
      <c r="B92" s="1034"/>
      <c r="C92" s="1081" t="s">
        <v>331</v>
      </c>
      <c r="D92" s="1084" t="s">
        <v>107</v>
      </c>
      <c r="E92" s="533" t="s">
        <v>118</v>
      </c>
      <c r="F92" s="615" t="s">
        <v>297</v>
      </c>
      <c r="G92" s="616">
        <f>+G88</f>
        <v>0</v>
      </c>
      <c r="H92" s="617" t="s">
        <v>330</v>
      </c>
      <c r="I92" s="617">
        <f>+I88</f>
        <v>0</v>
      </c>
      <c r="J92" s="617" t="s">
        <v>330</v>
      </c>
      <c r="K92" s="617">
        <f>+K88</f>
        <v>0</v>
      </c>
      <c r="L92" s="618" t="s">
        <v>221</v>
      </c>
      <c r="M92" s="619">
        <f>INT(+AQ70)</f>
        <v>0</v>
      </c>
      <c r="N92" s="618" t="s">
        <v>328</v>
      </c>
      <c r="O92" s="618"/>
      <c r="P92" s="618"/>
      <c r="Q92" s="618"/>
      <c r="R92" s="618"/>
      <c r="S92" s="618"/>
      <c r="T92" s="1073">
        <f t="shared" si="50"/>
        <v>0</v>
      </c>
      <c r="U92" s="1074"/>
      <c r="V92" s="1060">
        <f>SUM(T92:U95)</f>
        <v>0</v>
      </c>
      <c r="W92" s="1061"/>
      <c r="X92" s="1027"/>
      <c r="Y92" s="1028"/>
      <c r="Z92" s="1028"/>
      <c r="AA92" s="1029"/>
    </row>
    <row r="93" spans="1:33" ht="13" customHeight="1" x14ac:dyDescent="0.2">
      <c r="A93" s="953"/>
      <c r="B93" s="1034"/>
      <c r="C93" s="1082"/>
      <c r="D93" s="1085"/>
      <c r="E93" s="604" t="s">
        <v>152</v>
      </c>
      <c r="F93" s="605" t="s">
        <v>329</v>
      </c>
      <c r="G93" s="620">
        <f>+G89</f>
        <v>0</v>
      </c>
      <c r="H93" s="609" t="s">
        <v>330</v>
      </c>
      <c r="I93" s="609">
        <f>+I92</f>
        <v>0</v>
      </c>
      <c r="J93" s="609" t="s">
        <v>330</v>
      </c>
      <c r="K93" s="609">
        <f>+K92</f>
        <v>0</v>
      </c>
      <c r="L93" s="494" t="s">
        <v>221</v>
      </c>
      <c r="M93" s="608">
        <f>INT(+AQ71)</f>
        <v>0</v>
      </c>
      <c r="N93" s="494" t="s">
        <v>328</v>
      </c>
      <c r="O93" s="494"/>
      <c r="P93" s="494"/>
      <c r="Q93" s="494"/>
      <c r="R93" s="494"/>
      <c r="S93" s="494"/>
      <c r="T93" s="1075">
        <f t="shared" si="50"/>
        <v>0</v>
      </c>
      <c r="U93" s="1076"/>
      <c r="V93" s="906"/>
      <c r="W93" s="867"/>
      <c r="X93" s="1027"/>
      <c r="Y93" s="1028"/>
      <c r="Z93" s="1028"/>
      <c r="AA93" s="1029"/>
    </row>
    <row r="94" spans="1:33" ht="13" customHeight="1" x14ac:dyDescent="0.2">
      <c r="A94" s="953"/>
      <c r="B94" s="1034"/>
      <c r="C94" s="1082"/>
      <c r="D94" s="610" t="s">
        <v>108</v>
      </c>
      <c r="E94" s="1077" t="s">
        <v>152</v>
      </c>
      <c r="F94" s="605" t="s">
        <v>329</v>
      </c>
      <c r="G94" s="611">
        <f>+G93</f>
        <v>0</v>
      </c>
      <c r="H94" s="494" t="s">
        <v>330</v>
      </c>
      <c r="I94" s="494">
        <f>+I92</f>
        <v>0</v>
      </c>
      <c r="J94" s="494" t="s">
        <v>330</v>
      </c>
      <c r="K94" s="494">
        <f>+K92</f>
        <v>0</v>
      </c>
      <c r="L94" s="494" t="s">
        <v>221</v>
      </c>
      <c r="M94" s="608">
        <f>INT(+AQ72)</f>
        <v>0</v>
      </c>
      <c r="N94" s="494" t="s">
        <v>328</v>
      </c>
      <c r="O94" s="494"/>
      <c r="P94" s="494"/>
      <c r="Q94" s="494"/>
      <c r="R94" s="494"/>
      <c r="S94" s="494"/>
      <c r="T94" s="1075">
        <f t="shared" si="50"/>
        <v>0</v>
      </c>
      <c r="U94" s="1076"/>
      <c r="V94" s="906"/>
      <c r="W94" s="867"/>
      <c r="X94" s="1027"/>
      <c r="Y94" s="1028"/>
      <c r="Z94" s="1028"/>
      <c r="AA94" s="1029"/>
    </row>
    <row r="95" spans="1:33" ht="13" customHeight="1" x14ac:dyDescent="0.2">
      <c r="A95" s="953"/>
      <c r="B95" s="1035"/>
      <c r="C95" s="1083"/>
      <c r="D95" s="621" t="s">
        <v>261</v>
      </c>
      <c r="E95" s="1078"/>
      <c r="F95" s="605" t="s">
        <v>329</v>
      </c>
      <c r="G95" s="611">
        <f>+G93</f>
        <v>0</v>
      </c>
      <c r="H95" s="494" t="s">
        <v>330</v>
      </c>
      <c r="I95" s="494">
        <f>+I92</f>
        <v>0</v>
      </c>
      <c r="J95" s="494" t="s">
        <v>330</v>
      </c>
      <c r="K95" s="494">
        <f>+K92</f>
        <v>0</v>
      </c>
      <c r="L95" s="494" t="s">
        <v>221</v>
      </c>
      <c r="M95" s="608">
        <f>INT(+AQ73)</f>
        <v>0</v>
      </c>
      <c r="N95" s="494" t="s">
        <v>328</v>
      </c>
      <c r="O95" s="622"/>
      <c r="P95" s="622"/>
      <c r="Q95" s="622"/>
      <c r="R95" s="622"/>
      <c r="S95" s="622"/>
      <c r="T95" s="1064">
        <f t="shared" si="50"/>
        <v>0</v>
      </c>
      <c r="U95" s="1065"/>
      <c r="V95" s="1062"/>
      <c r="W95" s="1063"/>
      <c r="X95" s="1027"/>
      <c r="Y95" s="1028"/>
      <c r="Z95" s="1028"/>
      <c r="AA95" s="1029"/>
    </row>
    <row r="96" spans="1:33" ht="13" customHeight="1" thickBot="1" x14ac:dyDescent="0.25">
      <c r="A96" s="1018"/>
      <c r="B96" s="1046" t="s">
        <v>153</v>
      </c>
      <c r="C96" s="1047"/>
      <c r="D96" s="1047"/>
      <c r="E96" s="1048"/>
      <c r="F96" s="623"/>
      <c r="G96" s="623"/>
      <c r="H96" s="623"/>
      <c r="I96" s="623"/>
      <c r="J96" s="623"/>
      <c r="K96" s="623"/>
      <c r="L96" s="623"/>
      <c r="M96" s="623"/>
      <c r="N96" s="623"/>
      <c r="O96" s="623"/>
      <c r="P96" s="623"/>
      <c r="Q96" s="623"/>
      <c r="R96" s="623"/>
      <c r="S96" s="623"/>
      <c r="T96" s="623"/>
      <c r="U96" s="624"/>
      <c r="V96" s="1049">
        <f>SUM(V86:W95)</f>
        <v>0</v>
      </c>
      <c r="W96" s="1079"/>
      <c r="X96" s="1030"/>
      <c r="Y96" s="1031"/>
      <c r="Z96" s="1031"/>
      <c r="AA96" s="1032"/>
    </row>
    <row r="97" spans="1:27" ht="13" customHeight="1" thickTop="1" x14ac:dyDescent="0.2">
      <c r="A97" s="947" t="s">
        <v>154</v>
      </c>
      <c r="B97" s="1019" t="s">
        <v>325</v>
      </c>
      <c r="C97" s="1020"/>
      <c r="D97" s="1020"/>
      <c r="E97" s="1021"/>
      <c r="F97" s="595"/>
      <c r="G97" s="303" t="s">
        <v>225</v>
      </c>
      <c r="H97" s="625"/>
      <c r="I97" s="597" t="s">
        <v>226</v>
      </c>
      <c r="J97" s="598"/>
      <c r="K97" s="303" t="s">
        <v>225</v>
      </c>
      <c r="L97" s="625"/>
      <c r="M97" s="597" t="s">
        <v>226</v>
      </c>
      <c r="N97" s="598"/>
      <c r="O97" s="303" t="s">
        <v>225</v>
      </c>
      <c r="P97" s="625"/>
      <c r="Q97" s="597" t="s">
        <v>220</v>
      </c>
      <c r="R97" s="626"/>
      <c r="S97" s="305"/>
      <c r="T97" s="627"/>
      <c r="U97" s="305"/>
      <c r="V97" s="1055">
        <f>+F97*H97+J97*L97+N97*P97+R97*T97</f>
        <v>0</v>
      </c>
      <c r="W97" s="1056"/>
      <c r="X97" s="1027" t="s">
        <v>332</v>
      </c>
      <c r="Y97" s="1028"/>
      <c r="Z97" s="1028"/>
      <c r="AA97" s="1029"/>
    </row>
    <row r="98" spans="1:27" ht="13" customHeight="1" x14ac:dyDescent="0.2">
      <c r="A98" s="953"/>
      <c r="B98" s="911" t="s">
        <v>151</v>
      </c>
      <c r="C98" s="972" t="s">
        <v>317</v>
      </c>
      <c r="D98" s="628" t="s">
        <v>333</v>
      </c>
      <c r="E98" s="533" t="s">
        <v>260</v>
      </c>
      <c r="F98" s="629"/>
      <c r="G98" s="484" t="s">
        <v>334</v>
      </c>
      <c r="H98" s="630"/>
      <c r="I98" s="484" t="s">
        <v>335</v>
      </c>
      <c r="J98" s="631"/>
      <c r="K98" s="484" t="s">
        <v>334</v>
      </c>
      <c r="L98" s="630"/>
      <c r="M98" s="484" t="s">
        <v>335</v>
      </c>
      <c r="N98" s="631"/>
      <c r="O98" s="484" t="s">
        <v>334</v>
      </c>
      <c r="P98" s="630"/>
      <c r="Q98" s="484" t="s">
        <v>336</v>
      </c>
      <c r="R98" s="484"/>
      <c r="S98" s="484"/>
      <c r="T98" s="1058">
        <f>+F98*H98+J98*L98+N98*P98</f>
        <v>0</v>
      </c>
      <c r="U98" s="1059"/>
      <c r="V98" s="1060">
        <f>SUM(T98:U99)</f>
        <v>0</v>
      </c>
      <c r="W98" s="1061"/>
      <c r="X98" s="1027"/>
      <c r="Y98" s="1028"/>
      <c r="Z98" s="1028"/>
      <c r="AA98" s="1029"/>
    </row>
    <row r="99" spans="1:27" ht="13" customHeight="1" x14ac:dyDescent="0.2">
      <c r="A99" s="953"/>
      <c r="B99" s="911"/>
      <c r="C99" s="1057"/>
      <c r="D99" s="621" t="s">
        <v>337</v>
      </c>
      <c r="E99" s="376" t="s">
        <v>155</v>
      </c>
      <c r="F99" s="632"/>
      <c r="G99" s="507" t="s">
        <v>334</v>
      </c>
      <c r="H99" s="633"/>
      <c r="I99" s="507" t="s">
        <v>338</v>
      </c>
      <c r="J99" s="634"/>
      <c r="K99" s="507" t="s">
        <v>334</v>
      </c>
      <c r="L99" s="633"/>
      <c r="M99" s="507" t="s">
        <v>338</v>
      </c>
      <c r="N99" s="634"/>
      <c r="O99" s="507" t="s">
        <v>334</v>
      </c>
      <c r="P99" s="633"/>
      <c r="Q99" s="507" t="s">
        <v>339</v>
      </c>
      <c r="R99" s="507"/>
      <c r="S99" s="507"/>
      <c r="T99" s="1064">
        <f>+F99*H99+J99*L99+N99*P99</f>
        <v>0</v>
      </c>
      <c r="U99" s="1065"/>
      <c r="V99" s="1062"/>
      <c r="W99" s="1063"/>
      <c r="X99" s="1027"/>
      <c r="Y99" s="1028"/>
      <c r="Z99" s="1028"/>
      <c r="AA99" s="1029"/>
    </row>
    <row r="100" spans="1:27" ht="13" customHeight="1" x14ac:dyDescent="0.2">
      <c r="A100" s="953"/>
      <c r="B100" s="911"/>
      <c r="C100" s="1066" t="s">
        <v>331</v>
      </c>
      <c r="D100" s="628" t="s">
        <v>333</v>
      </c>
      <c r="E100" s="635" t="s">
        <v>260</v>
      </c>
      <c r="F100" s="636"/>
      <c r="G100" s="618" t="s">
        <v>334</v>
      </c>
      <c r="H100" s="637"/>
      <c r="I100" s="618" t="s">
        <v>338</v>
      </c>
      <c r="J100" s="638"/>
      <c r="K100" s="618" t="s">
        <v>334</v>
      </c>
      <c r="L100" s="637"/>
      <c r="M100" s="618" t="s">
        <v>338</v>
      </c>
      <c r="N100" s="638"/>
      <c r="O100" s="618" t="s">
        <v>334</v>
      </c>
      <c r="P100" s="637"/>
      <c r="Q100" s="618" t="s">
        <v>339</v>
      </c>
      <c r="R100" s="618"/>
      <c r="S100" s="618"/>
      <c r="T100" s="1073">
        <f>+F100*H100+J100*L100+N100*P100</f>
        <v>0</v>
      </c>
      <c r="U100" s="1074"/>
      <c r="V100" s="1060">
        <f>SUM(T100:U101)</f>
        <v>0</v>
      </c>
      <c r="W100" s="1061"/>
      <c r="X100" s="1027"/>
      <c r="Y100" s="1028"/>
      <c r="Z100" s="1028"/>
      <c r="AA100" s="1029"/>
    </row>
    <row r="101" spans="1:27" ht="13" customHeight="1" x14ac:dyDescent="0.2">
      <c r="A101" s="953"/>
      <c r="B101" s="911"/>
      <c r="C101" s="1057"/>
      <c r="D101" s="621" t="s">
        <v>337</v>
      </c>
      <c r="E101" s="639" t="s">
        <v>155</v>
      </c>
      <c r="F101" s="640"/>
      <c r="G101" s="494" t="s">
        <v>334</v>
      </c>
      <c r="H101" s="641"/>
      <c r="I101" s="622" t="s">
        <v>338</v>
      </c>
      <c r="J101" s="642"/>
      <c r="K101" s="494" t="s">
        <v>334</v>
      </c>
      <c r="L101" s="641"/>
      <c r="M101" s="494" t="s">
        <v>338</v>
      </c>
      <c r="N101" s="642"/>
      <c r="O101" s="622" t="s">
        <v>334</v>
      </c>
      <c r="P101" s="641"/>
      <c r="Q101" s="622" t="s">
        <v>339</v>
      </c>
      <c r="R101" s="622"/>
      <c r="S101" s="622"/>
      <c r="T101" s="1064">
        <f>+F101*H101+J101*L101+N101*P101</f>
        <v>0</v>
      </c>
      <c r="U101" s="1065"/>
      <c r="V101" s="1062"/>
      <c r="W101" s="1063"/>
      <c r="X101" s="1027"/>
      <c r="Y101" s="1028"/>
      <c r="Z101" s="1028"/>
      <c r="AA101" s="1029"/>
    </row>
    <row r="102" spans="1:27" ht="13" customHeight="1" thickBot="1" x14ac:dyDescent="0.25">
      <c r="A102" s="1018"/>
      <c r="B102" s="1046" t="s">
        <v>153</v>
      </c>
      <c r="C102" s="1047"/>
      <c r="D102" s="1047"/>
      <c r="E102" s="1048"/>
      <c r="F102" s="643"/>
      <c r="G102" s="623"/>
      <c r="H102" s="623"/>
      <c r="I102" s="623"/>
      <c r="J102" s="623"/>
      <c r="K102" s="623"/>
      <c r="L102" s="623"/>
      <c r="M102" s="623"/>
      <c r="N102" s="623"/>
      <c r="O102" s="623"/>
      <c r="P102" s="623"/>
      <c r="Q102" s="623"/>
      <c r="R102" s="623"/>
      <c r="S102" s="623"/>
      <c r="T102" s="644"/>
      <c r="U102" s="645"/>
      <c r="V102" s="1049">
        <f>SUM(V97:W101)</f>
        <v>0</v>
      </c>
      <c r="W102" s="1048"/>
      <c r="X102" s="1030"/>
      <c r="Y102" s="1031"/>
      <c r="Z102" s="1031"/>
      <c r="AA102" s="1032"/>
    </row>
    <row r="103" spans="1:27" ht="13" customHeight="1" thickTop="1" thickBot="1" x14ac:dyDescent="0.25">
      <c r="A103" s="1050" t="s">
        <v>340</v>
      </c>
      <c r="B103" s="1051"/>
      <c r="C103" s="1051"/>
      <c r="D103" s="1051"/>
      <c r="E103" s="1052"/>
      <c r="F103" s="646"/>
      <c r="G103" s="646"/>
      <c r="H103" s="646"/>
      <c r="I103" s="646"/>
      <c r="J103" s="646"/>
      <c r="K103" s="646"/>
      <c r="L103" s="646"/>
      <c r="M103" s="646"/>
      <c r="N103" s="646"/>
      <c r="O103" s="646"/>
      <c r="P103" s="646"/>
      <c r="Q103" s="646"/>
      <c r="R103" s="646"/>
      <c r="S103" s="646"/>
      <c r="T103" s="646"/>
      <c r="U103" s="646"/>
      <c r="V103" s="1053" t="s">
        <v>341</v>
      </c>
      <c r="W103" s="1054"/>
      <c r="X103" s="647"/>
      <c r="Y103" s="647"/>
      <c r="Z103" s="647"/>
      <c r="AA103" s="648"/>
    </row>
    <row r="104" spans="1:27" ht="13" customHeight="1" x14ac:dyDescent="0.2">
      <c r="B104" s="280" t="s">
        <v>342</v>
      </c>
      <c r="T104" s="275"/>
      <c r="U104" s="649"/>
      <c r="V104" s="649"/>
      <c r="W104" s="649"/>
      <c r="X104" s="649"/>
      <c r="Y104" s="649"/>
      <c r="Z104" s="275"/>
    </row>
    <row r="105" spans="1:27" ht="13" customHeight="1" x14ac:dyDescent="0.2">
      <c r="B105" s="650" t="s">
        <v>354</v>
      </c>
      <c r="L105" s="280"/>
      <c r="U105" s="144"/>
    </row>
    <row r="106" spans="1:27" ht="14.25" customHeight="1" x14ac:dyDescent="0.2">
      <c r="B106" s="280" t="s">
        <v>343</v>
      </c>
      <c r="S106" s="456"/>
    </row>
  </sheetData>
  <mergeCells count="196">
    <mergeCell ref="A103:E103"/>
    <mergeCell ref="V103:W103"/>
    <mergeCell ref="T99:U99"/>
    <mergeCell ref="C100:C101"/>
    <mergeCell ref="T100:U100"/>
    <mergeCell ref="V100:W101"/>
    <mergeCell ref="T101:U101"/>
    <mergeCell ref="B102:E102"/>
    <mergeCell ref="V102:W102"/>
    <mergeCell ref="V96:W96"/>
    <mergeCell ref="A97:A102"/>
    <mergeCell ref="B97:E97"/>
    <mergeCell ref="V97:W97"/>
    <mergeCell ref="X97:AA102"/>
    <mergeCell ref="B98:B101"/>
    <mergeCell ref="C98:C99"/>
    <mergeCell ref="T98:U98"/>
    <mergeCell ref="V98:W99"/>
    <mergeCell ref="A86:A96"/>
    <mergeCell ref="B86:E86"/>
    <mergeCell ref="T86:U86"/>
    <mergeCell ref="V86:W86"/>
    <mergeCell ref="X86:AA96"/>
    <mergeCell ref="B87:B95"/>
    <mergeCell ref="T87:U87"/>
    <mergeCell ref="V87:W91"/>
    <mergeCell ref="C88:C91"/>
    <mergeCell ref="C92:C95"/>
    <mergeCell ref="D92:D93"/>
    <mergeCell ref="T92:U92"/>
    <mergeCell ref="V92:W95"/>
    <mergeCell ref="T93:U93"/>
    <mergeCell ref="E94:E95"/>
    <mergeCell ref="T94:U94"/>
    <mergeCell ref="T95:U95"/>
    <mergeCell ref="D88:D89"/>
    <mergeCell ref="T88:U88"/>
    <mergeCell ref="T89:U89"/>
    <mergeCell ref="E90:E91"/>
    <mergeCell ref="T90:U90"/>
    <mergeCell ref="T91:U91"/>
    <mergeCell ref="B96:E96"/>
    <mergeCell ref="A82:B82"/>
    <mergeCell ref="C82:F82"/>
    <mergeCell ref="A83:B83"/>
    <mergeCell ref="C83:F83"/>
    <mergeCell ref="T85:U85"/>
    <mergeCell ref="V85:W85"/>
    <mergeCell ref="A79:B80"/>
    <mergeCell ref="P79:Q79"/>
    <mergeCell ref="AD79:AE79"/>
    <mergeCell ref="X85:AA85"/>
    <mergeCell ref="AF79:AG79"/>
    <mergeCell ref="AH79:AL79"/>
    <mergeCell ref="AN79:AO79"/>
    <mergeCell ref="P80:Q80"/>
    <mergeCell ref="AD80:AE80"/>
    <mergeCell ref="AF80:AG80"/>
    <mergeCell ref="AN80:AO80"/>
    <mergeCell ref="AB76:AB77"/>
    <mergeCell ref="AC76:AC77"/>
    <mergeCell ref="AN77:AO77"/>
    <mergeCell ref="A78:B78"/>
    <mergeCell ref="D78:G78"/>
    <mergeCell ref="H78:K78"/>
    <mergeCell ref="R78:U78"/>
    <mergeCell ref="V78:Y78"/>
    <mergeCell ref="AH78:AL78"/>
    <mergeCell ref="AN78:AO78"/>
    <mergeCell ref="L76:L77"/>
    <mergeCell ref="M76:M77"/>
    <mergeCell ref="N76:N77"/>
    <mergeCell ref="O76:O77"/>
    <mergeCell ref="Z76:Z77"/>
    <mergeCell ref="AA76:AA77"/>
    <mergeCell ref="Z73:Z74"/>
    <mergeCell ref="AA73:AA74"/>
    <mergeCell ref="AB73:AB74"/>
    <mergeCell ref="AC73:AC74"/>
    <mergeCell ref="AN74:AO74"/>
    <mergeCell ref="A75:A77"/>
    <mergeCell ref="B75:B76"/>
    <mergeCell ref="Q75:Q76"/>
    <mergeCell ref="AE75:AE76"/>
    <mergeCell ref="AG75:AG76"/>
    <mergeCell ref="AO71:AO73"/>
    <mergeCell ref="A72:A74"/>
    <mergeCell ref="B72:B73"/>
    <mergeCell ref="Q72:Q73"/>
    <mergeCell ref="AE72:AE73"/>
    <mergeCell ref="AG72:AG73"/>
    <mergeCell ref="L73:L74"/>
    <mergeCell ref="M73:M74"/>
    <mergeCell ref="N73:N74"/>
    <mergeCell ref="O73:O74"/>
    <mergeCell ref="AN69:AO69"/>
    <mergeCell ref="AN70:AN71"/>
    <mergeCell ref="A71:B71"/>
    <mergeCell ref="D71:G71"/>
    <mergeCell ref="H71:K71"/>
    <mergeCell ref="R71:U71"/>
    <mergeCell ref="V71:Y71"/>
    <mergeCell ref="AH71:AL71"/>
    <mergeCell ref="N69:N70"/>
    <mergeCell ref="O69:O70"/>
    <mergeCell ref="P69:P70"/>
    <mergeCell ref="Z69:Z70"/>
    <mergeCell ref="AA69:AA70"/>
    <mergeCell ref="AB69:AB70"/>
    <mergeCell ref="A65:A67"/>
    <mergeCell ref="B65:B66"/>
    <mergeCell ref="Q65:Q66"/>
    <mergeCell ref="AE65:AE66"/>
    <mergeCell ref="AG65:AG66"/>
    <mergeCell ref="A68:A70"/>
    <mergeCell ref="B68:B69"/>
    <mergeCell ref="AG68:AG69"/>
    <mergeCell ref="L69:L70"/>
    <mergeCell ref="M69:M70"/>
    <mergeCell ref="AC69:AC70"/>
    <mergeCell ref="AD69:AD70"/>
    <mergeCell ref="AE58:AE59"/>
    <mergeCell ref="AG58:AG59"/>
    <mergeCell ref="A61:C61"/>
    <mergeCell ref="A62:A64"/>
    <mergeCell ref="B62:B63"/>
    <mergeCell ref="Q62:Q63"/>
    <mergeCell ref="AE62:AE63"/>
    <mergeCell ref="AG62:AG63"/>
    <mergeCell ref="A56:A60"/>
    <mergeCell ref="D57:G57"/>
    <mergeCell ref="H57:K57"/>
    <mergeCell ref="R57:U57"/>
    <mergeCell ref="V57:Y57"/>
    <mergeCell ref="B58:B59"/>
    <mergeCell ref="Q58:Q59"/>
    <mergeCell ref="A54:A55"/>
    <mergeCell ref="D54:G54"/>
    <mergeCell ref="R54:U54"/>
    <mergeCell ref="A51:C53"/>
    <mergeCell ref="D51:Q51"/>
    <mergeCell ref="R51:AE51"/>
    <mergeCell ref="AF51:AG53"/>
    <mergeCell ref="AH51:AL53"/>
    <mergeCell ref="D52:G52"/>
    <mergeCell ref="H52:K52"/>
    <mergeCell ref="L52:O52"/>
    <mergeCell ref="P52:Q53"/>
    <mergeCell ref="R52:U52"/>
    <mergeCell ref="AH54:AL54"/>
    <mergeCell ref="D55:G55"/>
    <mergeCell ref="H55:K55"/>
    <mergeCell ref="R55:U55"/>
    <mergeCell ref="V55:Y55"/>
    <mergeCell ref="AH55:AL55"/>
    <mergeCell ref="V52:Y52"/>
    <mergeCell ref="Z52:AC52"/>
    <mergeCell ref="AD52:AE53"/>
    <mergeCell ref="AG6:AH6"/>
    <mergeCell ref="AI6:AJ6"/>
    <mergeCell ref="U5:V6"/>
    <mergeCell ref="W5:X6"/>
    <mergeCell ref="Y5:Z5"/>
    <mergeCell ref="AA5:AB5"/>
    <mergeCell ref="AC5:AD6"/>
    <mergeCell ref="AE5:AF6"/>
    <mergeCell ref="I5:J5"/>
    <mergeCell ref="K5:L5"/>
    <mergeCell ref="M5:N6"/>
    <mergeCell ref="O5:P6"/>
    <mergeCell ref="Q5:R5"/>
    <mergeCell ref="S5:T5"/>
    <mergeCell ref="A1:B1"/>
    <mergeCell ref="I1:J1"/>
    <mergeCell ref="M1:P1"/>
    <mergeCell ref="B3:L3"/>
    <mergeCell ref="M3:AB3"/>
    <mergeCell ref="AC3:AJ3"/>
    <mergeCell ref="AK3:AR7"/>
    <mergeCell ref="B4:C6"/>
    <mergeCell ref="D4:D6"/>
    <mergeCell ref="G4:L4"/>
    <mergeCell ref="M4:T4"/>
    <mergeCell ref="U4:AB4"/>
    <mergeCell ref="AC4:AJ4"/>
    <mergeCell ref="E5:E6"/>
    <mergeCell ref="F5:F6"/>
    <mergeCell ref="G5:H6"/>
    <mergeCell ref="AG5:AH5"/>
    <mergeCell ref="AI5:AJ5"/>
    <mergeCell ref="I6:J6"/>
    <mergeCell ref="K6:L6"/>
    <mergeCell ref="Q6:R6"/>
    <mergeCell ref="S6:T6"/>
    <mergeCell ref="Y6:Z6"/>
    <mergeCell ref="AA6:AB6"/>
  </mergeCells>
  <phoneticPr fontId="1"/>
  <pageMargins left="0.78740157480314965" right="0.15748031496062992" top="0.51181102362204722" bottom="0.51181102362204722" header="0.51181102362204722" footer="0.51181102362204722"/>
  <pageSetup paperSize="8" scale="5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view="pageBreakPreview" topLeftCell="A31" zoomScale="70" zoomScaleNormal="100" zoomScaleSheetLayoutView="70" workbookViewId="0">
      <selection activeCell="B18" sqref="B18"/>
    </sheetView>
  </sheetViews>
  <sheetFormatPr defaultColWidth="8.6328125" defaultRowHeight="13" customHeight="1" x14ac:dyDescent="0.2"/>
  <cols>
    <col min="1" max="1" width="10.6328125" style="134" customWidth="1"/>
    <col min="2" max="13" width="8.6328125" style="134" customWidth="1"/>
    <col min="14" max="14" width="69.08984375" style="134" customWidth="1"/>
    <col min="15" max="253" width="8.6328125" style="134"/>
    <col min="254" max="254" width="10.6328125" style="134" customWidth="1"/>
    <col min="255" max="269" width="8.6328125" style="134" customWidth="1"/>
    <col min="270" max="270" width="49.08984375" style="134" customWidth="1"/>
    <col min="271" max="509" width="8.6328125" style="134"/>
    <col min="510" max="510" width="10.6328125" style="134" customWidth="1"/>
    <col min="511" max="525" width="8.6328125" style="134" customWidth="1"/>
    <col min="526" max="526" width="49.08984375" style="134" customWidth="1"/>
    <col min="527" max="765" width="8.6328125" style="134"/>
    <col min="766" max="766" width="10.6328125" style="134" customWidth="1"/>
    <col min="767" max="781" width="8.6328125" style="134" customWidth="1"/>
    <col min="782" max="782" width="49.08984375" style="134" customWidth="1"/>
    <col min="783" max="1021" width="8.6328125" style="134"/>
    <col min="1022" max="1022" width="10.6328125" style="134" customWidth="1"/>
    <col min="1023" max="1037" width="8.6328125" style="134" customWidth="1"/>
    <col min="1038" max="1038" width="49.08984375" style="134" customWidth="1"/>
    <col min="1039" max="1277" width="8.6328125" style="134"/>
    <col min="1278" max="1278" width="10.6328125" style="134" customWidth="1"/>
    <col min="1279" max="1293" width="8.6328125" style="134" customWidth="1"/>
    <col min="1294" max="1294" width="49.08984375" style="134" customWidth="1"/>
    <col min="1295" max="1533" width="8.6328125" style="134"/>
    <col min="1534" max="1534" width="10.6328125" style="134" customWidth="1"/>
    <col min="1535" max="1549" width="8.6328125" style="134" customWidth="1"/>
    <col min="1550" max="1550" width="49.08984375" style="134" customWidth="1"/>
    <col min="1551" max="1789" width="8.6328125" style="134"/>
    <col min="1790" max="1790" width="10.6328125" style="134" customWidth="1"/>
    <col min="1791" max="1805" width="8.6328125" style="134" customWidth="1"/>
    <col min="1806" max="1806" width="49.08984375" style="134" customWidth="1"/>
    <col min="1807" max="2045" width="8.6328125" style="134"/>
    <col min="2046" max="2046" width="10.6328125" style="134" customWidth="1"/>
    <col min="2047" max="2061" width="8.6328125" style="134" customWidth="1"/>
    <col min="2062" max="2062" width="49.08984375" style="134" customWidth="1"/>
    <col min="2063" max="2301" width="8.6328125" style="134"/>
    <col min="2302" max="2302" width="10.6328125" style="134" customWidth="1"/>
    <col min="2303" max="2317" width="8.6328125" style="134" customWidth="1"/>
    <col min="2318" max="2318" width="49.08984375" style="134" customWidth="1"/>
    <col min="2319" max="2557" width="8.6328125" style="134"/>
    <col min="2558" max="2558" width="10.6328125" style="134" customWidth="1"/>
    <col min="2559" max="2573" width="8.6328125" style="134" customWidth="1"/>
    <col min="2574" max="2574" width="49.08984375" style="134" customWidth="1"/>
    <col min="2575" max="2813" width="8.6328125" style="134"/>
    <col min="2814" max="2814" width="10.6328125" style="134" customWidth="1"/>
    <col min="2815" max="2829" width="8.6328125" style="134" customWidth="1"/>
    <col min="2830" max="2830" width="49.08984375" style="134" customWidth="1"/>
    <col min="2831" max="3069" width="8.6328125" style="134"/>
    <col min="3070" max="3070" width="10.6328125" style="134" customWidth="1"/>
    <col min="3071" max="3085" width="8.6328125" style="134" customWidth="1"/>
    <col min="3086" max="3086" width="49.08984375" style="134" customWidth="1"/>
    <col min="3087" max="3325" width="8.6328125" style="134"/>
    <col min="3326" max="3326" width="10.6328125" style="134" customWidth="1"/>
    <col min="3327" max="3341" width="8.6328125" style="134" customWidth="1"/>
    <col min="3342" max="3342" width="49.08984375" style="134" customWidth="1"/>
    <col min="3343" max="3581" width="8.6328125" style="134"/>
    <col min="3582" max="3582" width="10.6328125" style="134" customWidth="1"/>
    <col min="3583" max="3597" width="8.6328125" style="134" customWidth="1"/>
    <col min="3598" max="3598" width="49.08984375" style="134" customWidth="1"/>
    <col min="3599" max="3837" width="8.6328125" style="134"/>
    <col min="3838" max="3838" width="10.6328125" style="134" customWidth="1"/>
    <col min="3839" max="3853" width="8.6328125" style="134" customWidth="1"/>
    <col min="3854" max="3854" width="49.08984375" style="134" customWidth="1"/>
    <col min="3855" max="4093" width="8.6328125" style="134"/>
    <col min="4094" max="4094" width="10.6328125" style="134" customWidth="1"/>
    <col min="4095" max="4109" width="8.6328125" style="134" customWidth="1"/>
    <col min="4110" max="4110" width="49.08984375" style="134" customWidth="1"/>
    <col min="4111" max="4349" width="8.6328125" style="134"/>
    <col min="4350" max="4350" width="10.6328125" style="134" customWidth="1"/>
    <col min="4351" max="4365" width="8.6328125" style="134" customWidth="1"/>
    <col min="4366" max="4366" width="49.08984375" style="134" customWidth="1"/>
    <col min="4367" max="4605" width="8.6328125" style="134"/>
    <col min="4606" max="4606" width="10.6328125" style="134" customWidth="1"/>
    <col min="4607" max="4621" width="8.6328125" style="134" customWidth="1"/>
    <col min="4622" max="4622" width="49.08984375" style="134" customWidth="1"/>
    <col min="4623" max="4861" width="8.6328125" style="134"/>
    <col min="4862" max="4862" width="10.6328125" style="134" customWidth="1"/>
    <col min="4863" max="4877" width="8.6328125" style="134" customWidth="1"/>
    <col min="4878" max="4878" width="49.08984375" style="134" customWidth="1"/>
    <col min="4879" max="5117" width="8.6328125" style="134"/>
    <col min="5118" max="5118" width="10.6328125" style="134" customWidth="1"/>
    <col min="5119" max="5133" width="8.6328125" style="134" customWidth="1"/>
    <col min="5134" max="5134" width="49.08984375" style="134" customWidth="1"/>
    <col min="5135" max="5373" width="8.6328125" style="134"/>
    <col min="5374" max="5374" width="10.6328125" style="134" customWidth="1"/>
    <col min="5375" max="5389" width="8.6328125" style="134" customWidth="1"/>
    <col min="5390" max="5390" width="49.08984375" style="134" customWidth="1"/>
    <col min="5391" max="5629" width="8.6328125" style="134"/>
    <col min="5630" max="5630" width="10.6328125" style="134" customWidth="1"/>
    <col min="5631" max="5645" width="8.6328125" style="134" customWidth="1"/>
    <col min="5646" max="5646" width="49.08984375" style="134" customWidth="1"/>
    <col min="5647" max="5885" width="8.6328125" style="134"/>
    <col min="5886" max="5886" width="10.6328125" style="134" customWidth="1"/>
    <col min="5887" max="5901" width="8.6328125" style="134" customWidth="1"/>
    <col min="5902" max="5902" width="49.08984375" style="134" customWidth="1"/>
    <col min="5903" max="6141" width="8.6328125" style="134"/>
    <col min="6142" max="6142" width="10.6328125" style="134" customWidth="1"/>
    <col min="6143" max="6157" width="8.6328125" style="134" customWidth="1"/>
    <col min="6158" max="6158" width="49.08984375" style="134" customWidth="1"/>
    <col min="6159" max="6397" width="8.6328125" style="134"/>
    <col min="6398" max="6398" width="10.6328125" style="134" customWidth="1"/>
    <col min="6399" max="6413" width="8.6328125" style="134" customWidth="1"/>
    <col min="6414" max="6414" width="49.08984375" style="134" customWidth="1"/>
    <col min="6415" max="6653" width="8.6328125" style="134"/>
    <col min="6654" max="6654" width="10.6328125" style="134" customWidth="1"/>
    <col min="6655" max="6669" width="8.6328125" style="134" customWidth="1"/>
    <col min="6670" max="6670" width="49.08984375" style="134" customWidth="1"/>
    <col min="6671" max="6909" width="8.6328125" style="134"/>
    <col min="6910" max="6910" width="10.6328125" style="134" customWidth="1"/>
    <col min="6911" max="6925" width="8.6328125" style="134" customWidth="1"/>
    <col min="6926" max="6926" width="49.08984375" style="134" customWidth="1"/>
    <col min="6927" max="7165" width="8.6328125" style="134"/>
    <col min="7166" max="7166" width="10.6328125" style="134" customWidth="1"/>
    <col min="7167" max="7181" width="8.6328125" style="134" customWidth="1"/>
    <col min="7182" max="7182" width="49.08984375" style="134" customWidth="1"/>
    <col min="7183" max="7421" width="8.6328125" style="134"/>
    <col min="7422" max="7422" width="10.6328125" style="134" customWidth="1"/>
    <col min="7423" max="7437" width="8.6328125" style="134" customWidth="1"/>
    <col min="7438" max="7438" width="49.08984375" style="134" customWidth="1"/>
    <col min="7439" max="7677" width="8.6328125" style="134"/>
    <col min="7678" max="7678" width="10.6328125" style="134" customWidth="1"/>
    <col min="7679" max="7693" width="8.6328125" style="134" customWidth="1"/>
    <col min="7694" max="7694" width="49.08984375" style="134" customWidth="1"/>
    <col min="7695" max="7933" width="8.6328125" style="134"/>
    <col min="7934" max="7934" width="10.6328125" style="134" customWidth="1"/>
    <col min="7935" max="7949" width="8.6328125" style="134" customWidth="1"/>
    <col min="7950" max="7950" width="49.08984375" style="134" customWidth="1"/>
    <col min="7951" max="8189" width="8.6328125" style="134"/>
    <col min="8190" max="8190" width="10.6328125" style="134" customWidth="1"/>
    <col min="8191" max="8205" width="8.6328125" style="134" customWidth="1"/>
    <col min="8206" max="8206" width="49.08984375" style="134" customWidth="1"/>
    <col min="8207" max="8445" width="8.6328125" style="134"/>
    <col min="8446" max="8446" width="10.6328125" style="134" customWidth="1"/>
    <col min="8447" max="8461" width="8.6328125" style="134" customWidth="1"/>
    <col min="8462" max="8462" width="49.08984375" style="134" customWidth="1"/>
    <col min="8463" max="8701" width="8.6328125" style="134"/>
    <col min="8702" max="8702" width="10.6328125" style="134" customWidth="1"/>
    <col min="8703" max="8717" width="8.6328125" style="134" customWidth="1"/>
    <col min="8718" max="8718" width="49.08984375" style="134" customWidth="1"/>
    <col min="8719" max="8957" width="8.6328125" style="134"/>
    <col min="8958" max="8958" width="10.6328125" style="134" customWidth="1"/>
    <col min="8959" max="8973" width="8.6328125" style="134" customWidth="1"/>
    <col min="8974" max="8974" width="49.08984375" style="134" customWidth="1"/>
    <col min="8975" max="9213" width="8.6328125" style="134"/>
    <col min="9214" max="9214" width="10.6328125" style="134" customWidth="1"/>
    <col min="9215" max="9229" width="8.6328125" style="134" customWidth="1"/>
    <col min="9230" max="9230" width="49.08984375" style="134" customWidth="1"/>
    <col min="9231" max="9469" width="8.6328125" style="134"/>
    <col min="9470" max="9470" width="10.6328125" style="134" customWidth="1"/>
    <col min="9471" max="9485" width="8.6328125" style="134" customWidth="1"/>
    <col min="9486" max="9486" width="49.08984375" style="134" customWidth="1"/>
    <col min="9487" max="9725" width="8.6328125" style="134"/>
    <col min="9726" max="9726" width="10.6328125" style="134" customWidth="1"/>
    <col min="9727" max="9741" width="8.6328125" style="134" customWidth="1"/>
    <col min="9742" max="9742" width="49.08984375" style="134" customWidth="1"/>
    <col min="9743" max="9981" width="8.6328125" style="134"/>
    <col min="9982" max="9982" width="10.6328125" style="134" customWidth="1"/>
    <col min="9983" max="9997" width="8.6328125" style="134" customWidth="1"/>
    <col min="9998" max="9998" width="49.08984375" style="134" customWidth="1"/>
    <col min="9999" max="10237" width="8.6328125" style="134"/>
    <col min="10238" max="10238" width="10.6328125" style="134" customWidth="1"/>
    <col min="10239" max="10253" width="8.6328125" style="134" customWidth="1"/>
    <col min="10254" max="10254" width="49.08984375" style="134" customWidth="1"/>
    <col min="10255" max="10493" width="8.6328125" style="134"/>
    <col min="10494" max="10494" width="10.6328125" style="134" customWidth="1"/>
    <col min="10495" max="10509" width="8.6328125" style="134" customWidth="1"/>
    <col min="10510" max="10510" width="49.08984375" style="134" customWidth="1"/>
    <col min="10511" max="10749" width="8.6328125" style="134"/>
    <col min="10750" max="10750" width="10.6328125" style="134" customWidth="1"/>
    <col min="10751" max="10765" width="8.6328125" style="134" customWidth="1"/>
    <col min="10766" max="10766" width="49.08984375" style="134" customWidth="1"/>
    <col min="10767" max="11005" width="8.6328125" style="134"/>
    <col min="11006" max="11006" width="10.6328125" style="134" customWidth="1"/>
    <col min="11007" max="11021" width="8.6328125" style="134" customWidth="1"/>
    <col min="11022" max="11022" width="49.08984375" style="134" customWidth="1"/>
    <col min="11023" max="11261" width="8.6328125" style="134"/>
    <col min="11262" max="11262" width="10.6328125" style="134" customWidth="1"/>
    <col min="11263" max="11277" width="8.6328125" style="134" customWidth="1"/>
    <col min="11278" max="11278" width="49.08984375" style="134" customWidth="1"/>
    <col min="11279" max="11517" width="8.6328125" style="134"/>
    <col min="11518" max="11518" width="10.6328125" style="134" customWidth="1"/>
    <col min="11519" max="11533" width="8.6328125" style="134" customWidth="1"/>
    <col min="11534" max="11534" width="49.08984375" style="134" customWidth="1"/>
    <col min="11535" max="11773" width="8.6328125" style="134"/>
    <col min="11774" max="11774" width="10.6328125" style="134" customWidth="1"/>
    <col min="11775" max="11789" width="8.6328125" style="134" customWidth="1"/>
    <col min="11790" max="11790" width="49.08984375" style="134" customWidth="1"/>
    <col min="11791" max="12029" width="8.6328125" style="134"/>
    <col min="12030" max="12030" width="10.6328125" style="134" customWidth="1"/>
    <col min="12031" max="12045" width="8.6328125" style="134" customWidth="1"/>
    <col min="12046" max="12046" width="49.08984375" style="134" customWidth="1"/>
    <col min="12047" max="12285" width="8.6328125" style="134"/>
    <col min="12286" max="12286" width="10.6328125" style="134" customWidth="1"/>
    <col min="12287" max="12301" width="8.6328125" style="134" customWidth="1"/>
    <col min="12302" max="12302" width="49.08984375" style="134" customWidth="1"/>
    <col min="12303" max="12541" width="8.6328125" style="134"/>
    <col min="12542" max="12542" width="10.6328125" style="134" customWidth="1"/>
    <col min="12543" max="12557" width="8.6328125" style="134" customWidth="1"/>
    <col min="12558" max="12558" width="49.08984375" style="134" customWidth="1"/>
    <col min="12559" max="12797" width="8.6328125" style="134"/>
    <col min="12798" max="12798" width="10.6328125" style="134" customWidth="1"/>
    <col min="12799" max="12813" width="8.6328125" style="134" customWidth="1"/>
    <col min="12814" max="12814" width="49.08984375" style="134" customWidth="1"/>
    <col min="12815" max="13053" width="8.6328125" style="134"/>
    <col min="13054" max="13054" width="10.6328125" style="134" customWidth="1"/>
    <col min="13055" max="13069" width="8.6328125" style="134" customWidth="1"/>
    <col min="13070" max="13070" width="49.08984375" style="134" customWidth="1"/>
    <col min="13071" max="13309" width="8.6328125" style="134"/>
    <col min="13310" max="13310" width="10.6328125" style="134" customWidth="1"/>
    <col min="13311" max="13325" width="8.6328125" style="134" customWidth="1"/>
    <col min="13326" max="13326" width="49.08984375" style="134" customWidth="1"/>
    <col min="13327" max="13565" width="8.6328125" style="134"/>
    <col min="13566" max="13566" width="10.6328125" style="134" customWidth="1"/>
    <col min="13567" max="13581" width="8.6328125" style="134" customWidth="1"/>
    <col min="13582" max="13582" width="49.08984375" style="134" customWidth="1"/>
    <col min="13583" max="13821" width="8.6328125" style="134"/>
    <col min="13822" max="13822" width="10.6328125" style="134" customWidth="1"/>
    <col min="13823" max="13837" width="8.6328125" style="134" customWidth="1"/>
    <col min="13838" max="13838" width="49.08984375" style="134" customWidth="1"/>
    <col min="13839" max="14077" width="8.6328125" style="134"/>
    <col min="14078" max="14078" width="10.6328125" style="134" customWidth="1"/>
    <col min="14079" max="14093" width="8.6328125" style="134" customWidth="1"/>
    <col min="14094" max="14094" width="49.08984375" style="134" customWidth="1"/>
    <col min="14095" max="14333" width="8.6328125" style="134"/>
    <col min="14334" max="14334" width="10.6328125" style="134" customWidth="1"/>
    <col min="14335" max="14349" width="8.6328125" style="134" customWidth="1"/>
    <col min="14350" max="14350" width="49.08984375" style="134" customWidth="1"/>
    <col min="14351" max="14589" width="8.6328125" style="134"/>
    <col min="14590" max="14590" width="10.6328125" style="134" customWidth="1"/>
    <col min="14591" max="14605" width="8.6328125" style="134" customWidth="1"/>
    <col min="14606" max="14606" width="49.08984375" style="134" customWidth="1"/>
    <col min="14607" max="14845" width="8.6328125" style="134"/>
    <col min="14846" max="14846" width="10.6328125" style="134" customWidth="1"/>
    <col min="14847" max="14861" width="8.6328125" style="134" customWidth="1"/>
    <col min="14862" max="14862" width="49.08984375" style="134" customWidth="1"/>
    <col min="14863" max="15101" width="8.6328125" style="134"/>
    <col min="15102" max="15102" width="10.6328125" style="134" customWidth="1"/>
    <col min="15103" max="15117" width="8.6328125" style="134" customWidth="1"/>
    <col min="15118" max="15118" width="49.08984375" style="134" customWidth="1"/>
    <col min="15119" max="15357" width="8.6328125" style="134"/>
    <col min="15358" max="15358" width="10.6328125" style="134" customWidth="1"/>
    <col min="15359" max="15373" width="8.6328125" style="134" customWidth="1"/>
    <col min="15374" max="15374" width="49.08984375" style="134" customWidth="1"/>
    <col min="15375" max="15613" width="8.6328125" style="134"/>
    <col min="15614" max="15614" width="10.6328125" style="134" customWidth="1"/>
    <col min="15615" max="15629" width="8.6328125" style="134" customWidth="1"/>
    <col min="15630" max="15630" width="49.08984375" style="134" customWidth="1"/>
    <col min="15631" max="15869" width="8.6328125" style="134"/>
    <col min="15870" max="15870" width="10.6328125" style="134" customWidth="1"/>
    <col min="15871" max="15885" width="8.6328125" style="134" customWidth="1"/>
    <col min="15886" max="15886" width="49.08984375" style="134" customWidth="1"/>
    <col min="15887" max="16125" width="8.6328125" style="134"/>
    <col min="16126" max="16126" width="10.6328125" style="134" customWidth="1"/>
    <col min="16127" max="16141" width="8.6328125" style="134" customWidth="1"/>
    <col min="16142" max="16142" width="49.08984375" style="134" customWidth="1"/>
    <col min="16143" max="16384" width="8.6328125" style="134"/>
  </cols>
  <sheetData>
    <row r="1" spans="1:14" ht="15" customHeight="1" x14ac:dyDescent="0.2">
      <c r="A1" s="146" t="s">
        <v>156</v>
      </c>
      <c r="N1" s="185" t="s">
        <v>157</v>
      </c>
    </row>
    <row r="2" spans="1:14" s="147" customFormat="1" ht="15" customHeight="1" x14ac:dyDescent="0.2">
      <c r="E2" s="148" t="s">
        <v>101</v>
      </c>
      <c r="F2" s="148"/>
      <c r="H2" s="148" t="s">
        <v>102</v>
      </c>
      <c r="I2" s="149"/>
      <c r="J2" s="186"/>
      <c r="L2" s="1095" t="s">
        <v>233</v>
      </c>
      <c r="M2" s="1096"/>
      <c r="N2" s="148"/>
    </row>
    <row r="4" spans="1:14" ht="13" customHeight="1" x14ac:dyDescent="0.2">
      <c r="A4" s="1086" t="s">
        <v>158</v>
      </c>
      <c r="B4" s="1089" t="s">
        <v>159</v>
      </c>
      <c r="C4" s="1090"/>
      <c r="D4" s="1090"/>
      <c r="E4" s="1090"/>
      <c r="F4" s="1090"/>
      <c r="G4" s="1091"/>
      <c r="H4" s="1097" t="s">
        <v>160</v>
      </c>
      <c r="I4" s="1098"/>
      <c r="J4" s="1098"/>
      <c r="K4" s="1098"/>
      <c r="L4" s="1098"/>
      <c r="M4" s="1100"/>
      <c r="N4" s="150" t="s">
        <v>105</v>
      </c>
    </row>
    <row r="5" spans="1:14" ht="13" customHeight="1" x14ac:dyDescent="0.2">
      <c r="A5" s="1087"/>
      <c r="B5" s="1092"/>
      <c r="C5" s="1093"/>
      <c r="D5" s="1093"/>
      <c r="E5" s="1093"/>
      <c r="F5" s="1093"/>
      <c r="G5" s="1094"/>
      <c r="H5" s="1097" t="s">
        <v>107</v>
      </c>
      <c r="I5" s="1098"/>
      <c r="J5" s="1099" t="s">
        <v>108</v>
      </c>
      <c r="K5" s="1098"/>
      <c r="L5" s="1099" t="s">
        <v>161</v>
      </c>
      <c r="M5" s="1100"/>
      <c r="N5" s="151"/>
    </row>
    <row r="6" spans="1:14" ht="13" customHeight="1" x14ac:dyDescent="0.2">
      <c r="A6" s="1087"/>
      <c r="B6" s="152" t="s">
        <v>162</v>
      </c>
      <c r="C6" s="153" t="s">
        <v>163</v>
      </c>
      <c r="D6" s="153" t="s">
        <v>164</v>
      </c>
      <c r="E6" s="154" t="s">
        <v>106</v>
      </c>
      <c r="F6" s="155" t="s">
        <v>165</v>
      </c>
      <c r="G6" s="156" t="s">
        <v>166</v>
      </c>
      <c r="H6" s="152" t="s">
        <v>95</v>
      </c>
      <c r="I6" s="151" t="s">
        <v>96</v>
      </c>
      <c r="J6" s="153" t="s">
        <v>95</v>
      </c>
      <c r="K6" s="151" t="s">
        <v>96</v>
      </c>
      <c r="L6" s="153" t="s">
        <v>95</v>
      </c>
      <c r="M6" s="153" t="s">
        <v>96</v>
      </c>
      <c r="N6" s="151"/>
    </row>
    <row r="7" spans="1:14" ht="13" customHeight="1" thickBot="1" x14ac:dyDescent="0.25">
      <c r="A7" s="1088"/>
      <c r="B7" s="157"/>
      <c r="C7" s="158" t="s">
        <v>110</v>
      </c>
      <c r="D7" s="158" t="s">
        <v>110</v>
      </c>
      <c r="E7" s="159" t="s">
        <v>109</v>
      </c>
      <c r="F7" s="160"/>
      <c r="G7" s="161"/>
      <c r="H7" s="157" t="s">
        <v>167</v>
      </c>
      <c r="I7" s="162" t="s">
        <v>168</v>
      </c>
      <c r="J7" s="158" t="s">
        <v>167</v>
      </c>
      <c r="K7" s="162" t="s">
        <v>168</v>
      </c>
      <c r="L7" s="158" t="s">
        <v>167</v>
      </c>
      <c r="M7" s="158" t="s">
        <v>168</v>
      </c>
      <c r="N7" s="162"/>
    </row>
    <row r="8" spans="1:14" ht="13" customHeight="1" thickTop="1" x14ac:dyDescent="0.2">
      <c r="A8" s="163" t="s">
        <v>169</v>
      </c>
      <c r="B8" s="164"/>
      <c r="C8" s="164"/>
      <c r="D8" s="164"/>
      <c r="E8" s="164"/>
      <c r="F8" s="164"/>
      <c r="G8" s="164"/>
      <c r="H8" s="164"/>
      <c r="I8" s="164"/>
      <c r="J8" s="164"/>
      <c r="K8" s="164"/>
      <c r="L8" s="164"/>
      <c r="M8" s="165"/>
      <c r="N8" s="165"/>
    </row>
    <row r="9" spans="1:14" ht="13" customHeight="1" x14ac:dyDescent="0.2">
      <c r="A9" s="166" t="s">
        <v>170</v>
      </c>
      <c r="B9" s="167"/>
      <c r="C9" s="168"/>
      <c r="D9" s="168"/>
      <c r="E9" s="169"/>
      <c r="F9" s="170"/>
      <c r="G9" s="247"/>
      <c r="H9" s="171"/>
      <c r="I9" s="168"/>
      <c r="J9" s="168"/>
      <c r="K9" s="168"/>
      <c r="L9" s="168"/>
      <c r="M9" s="168"/>
      <c r="N9" s="168"/>
    </row>
    <row r="10" spans="1:14" ht="13" customHeight="1" x14ac:dyDescent="0.2">
      <c r="A10" s="166" t="s">
        <v>171</v>
      </c>
      <c r="B10" s="167"/>
      <c r="C10" s="168"/>
      <c r="D10" s="168"/>
      <c r="E10" s="169"/>
      <c r="F10" s="170"/>
      <c r="G10" s="169"/>
      <c r="H10" s="171"/>
      <c r="I10" s="168"/>
      <c r="J10" s="168"/>
      <c r="K10" s="168"/>
      <c r="L10" s="168"/>
      <c r="M10" s="168"/>
      <c r="N10" s="168"/>
    </row>
    <row r="11" spans="1:14" ht="13" customHeight="1" x14ac:dyDescent="0.2">
      <c r="A11" s="166" t="s">
        <v>172</v>
      </c>
      <c r="B11" s="167"/>
      <c r="C11" s="168"/>
      <c r="D11" s="168"/>
      <c r="E11" s="169"/>
      <c r="F11" s="170"/>
      <c r="G11" s="169"/>
      <c r="H11" s="171"/>
      <c r="I11" s="168"/>
      <c r="J11" s="168"/>
      <c r="K11" s="168"/>
      <c r="L11" s="168"/>
      <c r="M11" s="168"/>
      <c r="N11" s="168"/>
    </row>
    <row r="12" spans="1:14" ht="13" customHeight="1" x14ac:dyDescent="0.2">
      <c r="A12" s="166" t="s">
        <v>173</v>
      </c>
      <c r="B12" s="167"/>
      <c r="C12" s="168"/>
      <c r="D12" s="168"/>
      <c r="E12" s="169"/>
      <c r="F12" s="170"/>
      <c r="G12" s="169"/>
      <c r="H12" s="171"/>
      <c r="I12" s="168"/>
      <c r="J12" s="168"/>
      <c r="K12" s="168"/>
      <c r="L12" s="168"/>
      <c r="M12" s="168"/>
      <c r="N12" s="168"/>
    </row>
    <row r="13" spans="1:14" ht="13" customHeight="1" x14ac:dyDescent="0.2">
      <c r="A13" s="166" t="s">
        <v>174</v>
      </c>
      <c r="B13" s="167"/>
      <c r="C13" s="168"/>
      <c r="D13" s="168"/>
      <c r="E13" s="169"/>
      <c r="F13" s="170"/>
      <c r="G13" s="169"/>
      <c r="H13" s="171"/>
      <c r="I13" s="168"/>
      <c r="J13" s="168"/>
      <c r="K13" s="168"/>
      <c r="L13" s="168"/>
      <c r="M13" s="168"/>
      <c r="N13" s="168"/>
    </row>
    <row r="14" spans="1:14" ht="13" customHeight="1" x14ac:dyDescent="0.2">
      <c r="A14" s="166" t="s">
        <v>175</v>
      </c>
      <c r="B14" s="167"/>
      <c r="C14" s="168"/>
      <c r="D14" s="168"/>
      <c r="E14" s="169"/>
      <c r="F14" s="170"/>
      <c r="G14" s="169"/>
      <c r="H14" s="171"/>
      <c r="I14" s="168"/>
      <c r="J14" s="168"/>
      <c r="K14" s="168"/>
      <c r="L14" s="168"/>
      <c r="M14" s="168"/>
      <c r="N14" s="168"/>
    </row>
    <row r="15" spans="1:14" ht="13" customHeight="1" x14ac:dyDescent="0.2">
      <c r="A15" s="166" t="s">
        <v>176</v>
      </c>
      <c r="B15" s="167"/>
      <c r="C15" s="168"/>
      <c r="D15" s="168"/>
      <c r="E15" s="169"/>
      <c r="F15" s="170"/>
      <c r="G15" s="169"/>
      <c r="H15" s="171"/>
      <c r="I15" s="168"/>
      <c r="J15" s="168"/>
      <c r="K15" s="168"/>
      <c r="L15" s="168"/>
      <c r="M15" s="168"/>
      <c r="N15" s="168"/>
    </row>
    <row r="16" spans="1:14" ht="13" customHeight="1" x14ac:dyDescent="0.2">
      <c r="A16" s="166" t="s">
        <v>177</v>
      </c>
      <c r="B16" s="167"/>
      <c r="C16" s="168"/>
      <c r="D16" s="168"/>
      <c r="E16" s="169"/>
      <c r="F16" s="170"/>
      <c r="G16" s="169"/>
      <c r="H16" s="171"/>
      <c r="I16" s="168"/>
      <c r="J16" s="168"/>
      <c r="K16" s="168"/>
      <c r="L16" s="168"/>
      <c r="M16" s="168"/>
      <c r="N16" s="168"/>
    </row>
    <row r="17" spans="1:14" ht="13" customHeight="1" x14ac:dyDescent="0.2">
      <c r="A17" s="166" t="s">
        <v>178</v>
      </c>
      <c r="B17" s="167"/>
      <c r="C17" s="168"/>
      <c r="D17" s="168"/>
      <c r="E17" s="169"/>
      <c r="F17" s="170"/>
      <c r="G17" s="169"/>
      <c r="H17" s="171"/>
      <c r="I17" s="168"/>
      <c r="J17" s="168"/>
      <c r="K17" s="168"/>
      <c r="L17" s="168"/>
      <c r="M17" s="168"/>
      <c r="N17" s="168"/>
    </row>
    <row r="18" spans="1:14" ht="13" customHeight="1" x14ac:dyDescent="0.2">
      <c r="A18" s="166" t="s">
        <v>179</v>
      </c>
      <c r="B18" s="167"/>
      <c r="C18" s="168"/>
      <c r="D18" s="168"/>
      <c r="E18" s="169"/>
      <c r="F18" s="170"/>
      <c r="G18" s="169"/>
      <c r="H18" s="171"/>
      <c r="I18" s="168"/>
      <c r="J18" s="168"/>
      <c r="K18" s="168"/>
      <c r="L18" s="168"/>
      <c r="M18" s="168"/>
      <c r="N18" s="168"/>
    </row>
    <row r="19" spans="1:14" ht="13" customHeight="1" x14ac:dyDescent="0.2">
      <c r="A19" s="166" t="s">
        <v>180</v>
      </c>
      <c r="B19" s="167"/>
      <c r="C19" s="168"/>
      <c r="D19" s="168"/>
      <c r="E19" s="169"/>
      <c r="F19" s="170"/>
      <c r="G19" s="169"/>
      <c r="H19" s="171"/>
      <c r="I19" s="168"/>
      <c r="J19" s="168"/>
      <c r="K19" s="168"/>
      <c r="L19" s="168"/>
      <c r="M19" s="168"/>
      <c r="N19" s="168"/>
    </row>
    <row r="20" spans="1:14" ht="13" customHeight="1" x14ac:dyDescent="0.2">
      <c r="A20" s="166" t="s">
        <v>181</v>
      </c>
      <c r="B20" s="167"/>
      <c r="C20" s="168"/>
      <c r="D20" s="168"/>
      <c r="E20" s="169"/>
      <c r="F20" s="170"/>
      <c r="G20" s="169"/>
      <c r="H20" s="171"/>
      <c r="I20" s="168"/>
      <c r="J20" s="168"/>
      <c r="K20" s="168"/>
      <c r="L20" s="168"/>
      <c r="M20" s="168"/>
      <c r="N20" s="168"/>
    </row>
    <row r="21" spans="1:14" ht="13" customHeight="1" x14ac:dyDescent="0.2">
      <c r="A21" s="166" t="s">
        <v>182</v>
      </c>
      <c r="B21" s="167"/>
      <c r="C21" s="168"/>
      <c r="D21" s="168"/>
      <c r="E21" s="169"/>
      <c r="F21" s="170"/>
      <c r="G21" s="169"/>
      <c r="H21" s="171"/>
      <c r="I21" s="168"/>
      <c r="J21" s="168"/>
      <c r="K21" s="168"/>
      <c r="L21" s="168"/>
      <c r="M21" s="168"/>
      <c r="N21" s="168"/>
    </row>
    <row r="22" spans="1:14" ht="13" customHeight="1" x14ac:dyDescent="0.2">
      <c r="A22" s="166" t="s">
        <v>183</v>
      </c>
      <c r="B22" s="167"/>
      <c r="C22" s="168"/>
      <c r="D22" s="168"/>
      <c r="E22" s="169"/>
      <c r="F22" s="170"/>
      <c r="G22" s="169"/>
      <c r="H22" s="171"/>
      <c r="I22" s="168"/>
      <c r="J22" s="168"/>
      <c r="K22" s="168"/>
      <c r="L22" s="168"/>
      <c r="M22" s="168"/>
      <c r="N22" s="168"/>
    </row>
    <row r="23" spans="1:14" ht="13" customHeight="1" x14ac:dyDescent="0.2">
      <c r="A23" s="166" t="s">
        <v>184</v>
      </c>
      <c r="B23" s="167"/>
      <c r="C23" s="168"/>
      <c r="D23" s="168"/>
      <c r="E23" s="169"/>
      <c r="F23" s="170"/>
      <c r="G23" s="169"/>
      <c r="H23" s="171"/>
      <c r="I23" s="168"/>
      <c r="J23" s="168"/>
      <c r="K23" s="168"/>
      <c r="L23" s="168"/>
      <c r="M23" s="168"/>
      <c r="N23" s="168"/>
    </row>
    <row r="24" spans="1:14" ht="13" customHeight="1" x14ac:dyDescent="0.2">
      <c r="A24" s="166" t="s">
        <v>185</v>
      </c>
      <c r="B24" s="167"/>
      <c r="C24" s="168"/>
      <c r="D24" s="168"/>
      <c r="E24" s="169"/>
      <c r="F24" s="170"/>
      <c r="G24" s="169"/>
      <c r="H24" s="171"/>
      <c r="I24" s="168"/>
      <c r="J24" s="168"/>
      <c r="K24" s="168"/>
      <c r="L24" s="168"/>
      <c r="M24" s="168"/>
      <c r="N24" s="168"/>
    </row>
    <row r="25" spans="1:14" ht="13" customHeight="1" x14ac:dyDescent="0.2">
      <c r="A25" s="166" t="s">
        <v>186</v>
      </c>
      <c r="B25" s="167"/>
      <c r="C25" s="168"/>
      <c r="D25" s="168"/>
      <c r="E25" s="169"/>
      <c r="F25" s="170"/>
      <c r="G25" s="169"/>
      <c r="H25" s="171"/>
      <c r="I25" s="168"/>
      <c r="J25" s="168"/>
      <c r="K25" s="168"/>
      <c r="L25" s="168"/>
      <c r="M25" s="168"/>
      <c r="N25" s="168"/>
    </row>
    <row r="26" spans="1:14" ht="13" customHeight="1" x14ac:dyDescent="0.2">
      <c r="A26" s="166" t="s">
        <v>187</v>
      </c>
      <c r="B26" s="167"/>
      <c r="C26" s="168"/>
      <c r="D26" s="168"/>
      <c r="E26" s="169"/>
      <c r="F26" s="170"/>
      <c r="G26" s="169"/>
      <c r="H26" s="171"/>
      <c r="I26" s="168"/>
      <c r="J26" s="168"/>
      <c r="K26" s="168"/>
      <c r="L26" s="168"/>
      <c r="M26" s="168"/>
      <c r="N26" s="168"/>
    </row>
    <row r="27" spans="1:14" ht="13" customHeight="1" x14ac:dyDescent="0.2">
      <c r="A27" s="166" t="s">
        <v>188</v>
      </c>
      <c r="B27" s="167"/>
      <c r="C27" s="168"/>
      <c r="D27" s="168"/>
      <c r="E27" s="169"/>
      <c r="F27" s="170"/>
      <c r="G27" s="169"/>
      <c r="H27" s="171"/>
      <c r="I27" s="168"/>
      <c r="J27" s="168"/>
      <c r="K27" s="168"/>
      <c r="L27" s="168"/>
      <c r="M27" s="168"/>
      <c r="N27" s="168"/>
    </row>
    <row r="28" spans="1:14" ht="13" customHeight="1" x14ac:dyDescent="0.2">
      <c r="A28" s="166" t="s">
        <v>189</v>
      </c>
      <c r="B28" s="167"/>
      <c r="C28" s="168"/>
      <c r="D28" s="168"/>
      <c r="E28" s="169"/>
      <c r="F28" s="170"/>
      <c r="G28" s="169"/>
      <c r="H28" s="171"/>
      <c r="I28" s="168"/>
      <c r="J28" s="168"/>
      <c r="K28" s="168"/>
      <c r="L28" s="168"/>
      <c r="M28" s="168"/>
      <c r="N28" s="168"/>
    </row>
    <row r="29" spans="1:14" ht="13" customHeight="1" x14ac:dyDescent="0.2">
      <c r="A29" s="166" t="s">
        <v>190</v>
      </c>
      <c r="B29" s="167"/>
      <c r="C29" s="168"/>
      <c r="D29" s="168"/>
      <c r="E29" s="169"/>
      <c r="F29" s="170"/>
      <c r="G29" s="169"/>
      <c r="H29" s="171"/>
      <c r="I29" s="168"/>
      <c r="J29" s="168"/>
      <c r="K29" s="168"/>
      <c r="L29" s="168"/>
      <c r="M29" s="168"/>
      <c r="N29" s="168"/>
    </row>
    <row r="30" spans="1:14" ht="13" customHeight="1" x14ac:dyDescent="0.2">
      <c r="A30" s="166" t="s">
        <v>191</v>
      </c>
      <c r="B30" s="167"/>
      <c r="C30" s="168"/>
      <c r="D30" s="168"/>
      <c r="E30" s="169"/>
      <c r="F30" s="170"/>
      <c r="G30" s="169"/>
      <c r="H30" s="171"/>
      <c r="I30" s="168"/>
      <c r="J30" s="168"/>
      <c r="K30" s="168"/>
      <c r="L30" s="168"/>
      <c r="M30" s="168"/>
      <c r="N30" s="168"/>
    </row>
    <row r="31" spans="1:14" ht="13" customHeight="1" x14ac:dyDescent="0.2">
      <c r="A31" s="166" t="s">
        <v>192</v>
      </c>
      <c r="B31" s="167"/>
      <c r="C31" s="168"/>
      <c r="D31" s="168"/>
      <c r="E31" s="169"/>
      <c r="F31" s="170"/>
      <c r="G31" s="169"/>
      <c r="H31" s="171"/>
      <c r="I31" s="168"/>
      <c r="J31" s="168"/>
      <c r="K31" s="168"/>
      <c r="L31" s="168"/>
      <c r="M31" s="168"/>
      <c r="N31" s="168"/>
    </row>
    <row r="32" spans="1:14" ht="13" customHeight="1" x14ac:dyDescent="0.2">
      <c r="A32" s="166" t="s">
        <v>193</v>
      </c>
      <c r="B32" s="167"/>
      <c r="C32" s="168"/>
      <c r="D32" s="168"/>
      <c r="E32" s="169"/>
      <c r="F32" s="170"/>
      <c r="G32" s="169"/>
      <c r="H32" s="171"/>
      <c r="I32" s="168"/>
      <c r="J32" s="168"/>
      <c r="K32" s="168"/>
      <c r="L32" s="168"/>
      <c r="M32" s="168"/>
      <c r="N32" s="168"/>
    </row>
    <row r="33" spans="1:14" ht="13" customHeight="1" x14ac:dyDescent="0.2">
      <c r="A33" s="166" t="s">
        <v>194</v>
      </c>
      <c r="B33" s="167"/>
      <c r="C33" s="168"/>
      <c r="D33" s="168"/>
      <c r="E33" s="169"/>
      <c r="F33" s="170"/>
      <c r="G33" s="169"/>
      <c r="H33" s="171"/>
      <c r="I33" s="168"/>
      <c r="J33" s="168"/>
      <c r="K33" s="168"/>
      <c r="L33" s="168"/>
      <c r="M33" s="168"/>
      <c r="N33" s="168"/>
    </row>
    <row r="34" spans="1:14" ht="13" customHeight="1" x14ac:dyDescent="0.2">
      <c r="A34" s="166" t="s">
        <v>195</v>
      </c>
      <c r="B34" s="167"/>
      <c r="C34" s="168"/>
      <c r="D34" s="168"/>
      <c r="E34" s="169"/>
      <c r="F34" s="170"/>
      <c r="G34" s="169"/>
      <c r="H34" s="171"/>
      <c r="I34" s="168"/>
      <c r="J34" s="168"/>
      <c r="K34" s="168"/>
      <c r="L34" s="168"/>
      <c r="M34" s="168"/>
      <c r="N34" s="168"/>
    </row>
    <row r="35" spans="1:14" ht="13" customHeight="1" x14ac:dyDescent="0.2">
      <c r="A35" s="166" t="s">
        <v>196</v>
      </c>
      <c r="B35" s="167"/>
      <c r="C35" s="168"/>
      <c r="D35" s="168"/>
      <c r="E35" s="169"/>
      <c r="F35" s="170"/>
      <c r="G35" s="169"/>
      <c r="H35" s="171"/>
      <c r="I35" s="168"/>
      <c r="J35" s="168"/>
      <c r="K35" s="168"/>
      <c r="L35" s="168"/>
      <c r="M35" s="168"/>
      <c r="N35" s="168"/>
    </row>
    <row r="36" spans="1:14" ht="13" customHeight="1" x14ac:dyDescent="0.2">
      <c r="A36" s="166" t="s">
        <v>197</v>
      </c>
      <c r="B36" s="167"/>
      <c r="C36" s="168"/>
      <c r="D36" s="168"/>
      <c r="E36" s="169"/>
      <c r="F36" s="170"/>
      <c r="G36" s="169"/>
      <c r="H36" s="171"/>
      <c r="I36" s="168"/>
      <c r="J36" s="168"/>
      <c r="K36" s="168"/>
      <c r="L36" s="168"/>
      <c r="M36" s="168"/>
      <c r="N36" s="168"/>
    </row>
    <row r="37" spans="1:14" ht="13" customHeight="1" x14ac:dyDescent="0.2">
      <c r="A37" s="166" t="s">
        <v>198</v>
      </c>
      <c r="B37" s="167"/>
      <c r="C37" s="168"/>
      <c r="D37" s="168"/>
      <c r="E37" s="169"/>
      <c r="F37" s="170"/>
      <c r="G37" s="169"/>
      <c r="H37" s="171"/>
      <c r="I37" s="168"/>
      <c r="J37" s="168"/>
      <c r="K37" s="168"/>
      <c r="L37" s="168"/>
      <c r="M37" s="168"/>
      <c r="N37" s="168"/>
    </row>
    <row r="38" spans="1:14" ht="13" customHeight="1" x14ac:dyDescent="0.2">
      <c r="A38" s="166" t="s">
        <v>199</v>
      </c>
      <c r="B38" s="167"/>
      <c r="C38" s="168"/>
      <c r="D38" s="168"/>
      <c r="E38" s="169"/>
      <c r="F38" s="170"/>
      <c r="G38" s="169"/>
      <c r="H38" s="171"/>
      <c r="I38" s="168"/>
      <c r="J38" s="168"/>
      <c r="K38" s="168"/>
      <c r="L38" s="168"/>
      <c r="M38" s="168"/>
      <c r="N38" s="168"/>
    </row>
    <row r="39" spans="1:14" ht="13" customHeight="1" x14ac:dyDescent="0.2">
      <c r="A39" s="169" t="s">
        <v>113</v>
      </c>
      <c r="B39" s="167" t="s">
        <v>200</v>
      </c>
      <c r="C39" s="168" t="s">
        <v>200</v>
      </c>
      <c r="D39" s="168" t="s">
        <v>200</v>
      </c>
      <c r="E39" s="169"/>
      <c r="F39" s="170" t="s">
        <v>200</v>
      </c>
      <c r="G39" s="169" t="s">
        <v>200</v>
      </c>
      <c r="H39" s="171"/>
      <c r="I39" s="168"/>
      <c r="J39" s="168"/>
      <c r="K39" s="168"/>
      <c r="L39" s="168"/>
      <c r="M39" s="168"/>
      <c r="N39" s="168"/>
    </row>
    <row r="40" spans="1:14" ht="13" customHeight="1" x14ac:dyDescent="0.2">
      <c r="A40" s="172" t="s">
        <v>201</v>
      </c>
      <c r="B40" s="170"/>
      <c r="C40" s="170"/>
      <c r="D40" s="170"/>
      <c r="E40" s="170"/>
      <c r="F40" s="170"/>
      <c r="G40" s="170"/>
      <c r="H40" s="170"/>
      <c r="I40" s="170"/>
      <c r="J40" s="170"/>
      <c r="K40" s="170"/>
      <c r="L40" s="170"/>
      <c r="M40" s="170"/>
      <c r="N40" s="173" t="s">
        <v>227</v>
      </c>
    </row>
    <row r="41" spans="1:14" ht="13" customHeight="1" x14ac:dyDescent="0.2">
      <c r="A41" s="169" t="s">
        <v>202</v>
      </c>
      <c r="B41" s="167"/>
      <c r="C41" s="168"/>
      <c r="D41" s="168"/>
      <c r="E41" s="169"/>
      <c r="F41" s="170"/>
      <c r="G41" s="169"/>
      <c r="H41" s="171"/>
      <c r="I41" s="168"/>
      <c r="J41" s="168"/>
      <c r="K41" s="168"/>
      <c r="L41" s="168"/>
      <c r="M41" s="168"/>
      <c r="N41" s="168"/>
    </row>
    <row r="42" spans="1:14" ht="13" customHeight="1" x14ac:dyDescent="0.2">
      <c r="A42" s="169" t="s">
        <v>203</v>
      </c>
      <c r="B42" s="167"/>
      <c r="C42" s="168"/>
      <c r="D42" s="168"/>
      <c r="E42" s="169"/>
      <c r="F42" s="170"/>
      <c r="G42" s="169"/>
      <c r="H42" s="171"/>
      <c r="I42" s="168"/>
      <c r="J42" s="168"/>
      <c r="K42" s="168"/>
      <c r="L42" s="168"/>
      <c r="M42" s="168"/>
      <c r="N42" s="168"/>
    </row>
    <row r="43" spans="1:14" ht="13" customHeight="1" x14ac:dyDescent="0.2">
      <c r="A43" s="169" t="s">
        <v>204</v>
      </c>
      <c r="B43" s="167"/>
      <c r="C43" s="168"/>
      <c r="D43" s="168"/>
      <c r="E43" s="169"/>
      <c r="F43" s="170"/>
      <c r="G43" s="169"/>
      <c r="H43" s="171"/>
      <c r="I43" s="168"/>
      <c r="J43" s="168"/>
      <c r="K43" s="168"/>
      <c r="L43" s="168"/>
      <c r="M43" s="168"/>
      <c r="N43" s="168"/>
    </row>
    <row r="44" spans="1:14" ht="13" customHeight="1" x14ac:dyDescent="0.2">
      <c r="A44" s="169" t="s">
        <v>205</v>
      </c>
      <c r="B44" s="167"/>
      <c r="C44" s="168"/>
      <c r="D44" s="168"/>
      <c r="E44" s="169"/>
      <c r="F44" s="170"/>
      <c r="G44" s="169"/>
      <c r="H44" s="171"/>
      <c r="I44" s="168"/>
      <c r="J44" s="168"/>
      <c r="K44" s="168"/>
      <c r="L44" s="168"/>
      <c r="M44" s="168"/>
      <c r="N44" s="168"/>
    </row>
    <row r="45" spans="1:14" ht="13" customHeight="1" x14ac:dyDescent="0.2">
      <c r="A45" s="169" t="s">
        <v>206</v>
      </c>
      <c r="B45" s="167"/>
      <c r="C45" s="168"/>
      <c r="D45" s="168"/>
      <c r="E45" s="169"/>
      <c r="F45" s="170"/>
      <c r="G45" s="169"/>
      <c r="H45" s="171"/>
      <c r="I45" s="168"/>
      <c r="J45" s="168"/>
      <c r="K45" s="168"/>
      <c r="L45" s="168"/>
      <c r="M45" s="168"/>
      <c r="N45" s="168"/>
    </row>
    <row r="46" spans="1:14" ht="13" customHeight="1" x14ac:dyDescent="0.2">
      <c r="A46" s="169" t="s">
        <v>207</v>
      </c>
      <c r="B46" s="167"/>
      <c r="C46" s="168"/>
      <c r="D46" s="168"/>
      <c r="E46" s="169"/>
      <c r="F46" s="170"/>
      <c r="G46" s="169"/>
      <c r="H46" s="171"/>
      <c r="I46" s="168"/>
      <c r="J46" s="168"/>
      <c r="K46" s="168"/>
      <c r="L46" s="168"/>
      <c r="M46" s="168"/>
      <c r="N46" s="168"/>
    </row>
    <row r="47" spans="1:14" ht="13" customHeight="1" x14ac:dyDescent="0.2">
      <c r="A47" s="169" t="s">
        <v>208</v>
      </c>
      <c r="B47" s="167"/>
      <c r="C47" s="168"/>
      <c r="D47" s="168"/>
      <c r="E47" s="169"/>
      <c r="F47" s="170"/>
      <c r="G47" s="169"/>
      <c r="H47" s="171"/>
      <c r="I47" s="168"/>
      <c r="J47" s="168"/>
      <c r="K47" s="168"/>
      <c r="L47" s="168"/>
      <c r="M47" s="168"/>
      <c r="N47" s="168"/>
    </row>
    <row r="48" spans="1:14" ht="13" customHeight="1" x14ac:dyDescent="0.2">
      <c r="A48" s="169" t="s">
        <v>209</v>
      </c>
      <c r="B48" s="167"/>
      <c r="C48" s="168"/>
      <c r="D48" s="168"/>
      <c r="E48" s="169"/>
      <c r="F48" s="170"/>
      <c r="G48" s="169"/>
      <c r="H48" s="171"/>
      <c r="I48" s="168"/>
      <c r="J48" s="168"/>
      <c r="K48" s="168"/>
      <c r="L48" s="168"/>
      <c r="M48" s="168"/>
      <c r="N48" s="168"/>
    </row>
    <row r="49" spans="1:14" ht="13" customHeight="1" x14ac:dyDescent="0.2">
      <c r="A49" s="169" t="s">
        <v>210</v>
      </c>
      <c r="B49" s="167"/>
      <c r="C49" s="168"/>
      <c r="D49" s="168"/>
      <c r="E49" s="169"/>
      <c r="F49" s="170"/>
      <c r="G49" s="169"/>
      <c r="H49" s="171"/>
      <c r="I49" s="168"/>
      <c r="J49" s="168"/>
      <c r="K49" s="168"/>
      <c r="L49" s="168"/>
      <c r="M49" s="168"/>
      <c r="N49" s="168"/>
    </row>
    <row r="50" spans="1:14" ht="13" customHeight="1" x14ac:dyDescent="0.2">
      <c r="A50" s="169" t="s">
        <v>211</v>
      </c>
      <c r="B50" s="167"/>
      <c r="C50" s="168"/>
      <c r="D50" s="168"/>
      <c r="E50" s="169"/>
      <c r="F50" s="170"/>
      <c r="G50" s="169"/>
      <c r="H50" s="171"/>
      <c r="I50" s="168"/>
      <c r="J50" s="168"/>
      <c r="K50" s="168"/>
      <c r="L50" s="168"/>
      <c r="M50" s="168"/>
      <c r="N50" s="168"/>
    </row>
    <row r="51" spans="1:14" ht="13" customHeight="1" x14ac:dyDescent="0.2">
      <c r="A51" s="169" t="s">
        <v>112</v>
      </c>
      <c r="B51" s="167" t="s">
        <v>200</v>
      </c>
      <c r="C51" s="168" t="s">
        <v>200</v>
      </c>
      <c r="D51" s="168" t="s">
        <v>200</v>
      </c>
      <c r="E51" s="169"/>
      <c r="F51" s="170" t="s">
        <v>200</v>
      </c>
      <c r="G51" s="169" t="s">
        <v>200</v>
      </c>
      <c r="H51" s="171"/>
      <c r="I51" s="168"/>
      <c r="J51" s="168"/>
      <c r="K51" s="168"/>
      <c r="L51" s="168"/>
      <c r="M51" s="168"/>
      <c r="N51" s="168"/>
    </row>
    <row r="52" spans="1:14" ht="13" customHeight="1" x14ac:dyDescent="0.2">
      <c r="A52" s="172" t="s">
        <v>212</v>
      </c>
      <c r="B52" s="170"/>
      <c r="C52" s="170"/>
      <c r="D52" s="170"/>
      <c r="E52" s="170"/>
      <c r="F52" s="170"/>
      <c r="G52" s="170"/>
      <c r="H52" s="170"/>
      <c r="I52" s="170"/>
      <c r="J52" s="170"/>
      <c r="K52" s="170"/>
      <c r="L52" s="170"/>
      <c r="M52" s="170"/>
      <c r="N52" s="173" t="s">
        <v>227</v>
      </c>
    </row>
    <row r="53" spans="1:14" ht="13" customHeight="1" x14ac:dyDescent="0.2">
      <c r="A53" s="169" t="s">
        <v>213</v>
      </c>
      <c r="B53" s="167"/>
      <c r="C53" s="168"/>
      <c r="D53" s="168"/>
      <c r="E53" s="169"/>
      <c r="F53" s="170"/>
      <c r="G53" s="169"/>
      <c r="H53" s="171"/>
      <c r="I53" s="168"/>
      <c r="J53" s="168"/>
      <c r="K53" s="168"/>
      <c r="L53" s="168"/>
      <c r="M53" s="168"/>
      <c r="N53" s="168"/>
    </row>
    <row r="54" spans="1:14" ht="13" customHeight="1" x14ac:dyDescent="0.2">
      <c r="A54" s="169" t="s">
        <v>214</v>
      </c>
      <c r="B54" s="167"/>
      <c r="C54" s="168"/>
      <c r="D54" s="168"/>
      <c r="E54" s="169"/>
      <c r="F54" s="170"/>
      <c r="G54" s="169"/>
      <c r="H54" s="171"/>
      <c r="I54" s="168"/>
      <c r="J54" s="168"/>
      <c r="K54" s="168"/>
      <c r="L54" s="168"/>
      <c r="M54" s="168"/>
      <c r="N54" s="168"/>
    </row>
    <row r="55" spans="1:14" ht="13" customHeight="1" x14ac:dyDescent="0.2">
      <c r="A55" s="169" t="s">
        <v>215</v>
      </c>
      <c r="B55" s="167"/>
      <c r="C55" s="168"/>
      <c r="D55" s="168"/>
      <c r="E55" s="169"/>
      <c r="F55" s="170"/>
      <c r="G55" s="169"/>
      <c r="H55" s="171"/>
      <c r="I55" s="168"/>
      <c r="J55" s="168"/>
      <c r="K55" s="168"/>
      <c r="L55" s="168"/>
      <c r="M55" s="168"/>
      <c r="N55" s="168"/>
    </row>
    <row r="56" spans="1:14" ht="13" customHeight="1" x14ac:dyDescent="0.2">
      <c r="A56" s="169" t="s">
        <v>216</v>
      </c>
      <c r="B56" s="167"/>
      <c r="C56" s="168"/>
      <c r="D56" s="168"/>
      <c r="E56" s="169"/>
      <c r="F56" s="170"/>
      <c r="G56" s="169"/>
      <c r="H56" s="171"/>
      <c r="I56" s="168"/>
      <c r="J56" s="168"/>
      <c r="K56" s="168"/>
      <c r="L56" s="168"/>
      <c r="M56" s="168"/>
      <c r="N56" s="168"/>
    </row>
    <row r="57" spans="1:14" ht="13" customHeight="1" x14ac:dyDescent="0.2">
      <c r="A57" s="169" t="s">
        <v>217</v>
      </c>
      <c r="B57" s="167"/>
      <c r="C57" s="168"/>
      <c r="D57" s="168"/>
      <c r="E57" s="169"/>
      <c r="F57" s="170"/>
      <c r="G57" s="169"/>
      <c r="H57" s="171"/>
      <c r="I57" s="168"/>
      <c r="J57" s="168"/>
      <c r="K57" s="168"/>
      <c r="L57" s="168"/>
      <c r="M57" s="168"/>
      <c r="N57" s="168"/>
    </row>
    <row r="58" spans="1:14" ht="13" customHeight="1" x14ac:dyDescent="0.2">
      <c r="A58" s="169" t="s">
        <v>218</v>
      </c>
      <c r="B58" s="167"/>
      <c r="C58" s="168"/>
      <c r="D58" s="168"/>
      <c r="E58" s="169"/>
      <c r="F58" s="170"/>
      <c r="G58" s="169"/>
      <c r="H58" s="171"/>
      <c r="I58" s="168"/>
      <c r="J58" s="168"/>
      <c r="K58" s="168"/>
      <c r="L58" s="168"/>
      <c r="M58" s="168"/>
      <c r="N58" s="168"/>
    </row>
    <row r="59" spans="1:14" ht="13" customHeight="1" x14ac:dyDescent="0.2">
      <c r="A59" s="169" t="s">
        <v>114</v>
      </c>
      <c r="B59" s="167" t="s">
        <v>200</v>
      </c>
      <c r="C59" s="168" t="s">
        <v>200</v>
      </c>
      <c r="D59" s="168" t="s">
        <v>200</v>
      </c>
      <c r="E59" s="169"/>
      <c r="F59" s="170"/>
      <c r="G59" s="169"/>
      <c r="H59" s="171"/>
      <c r="I59" s="168"/>
      <c r="J59" s="168"/>
      <c r="K59" s="168"/>
      <c r="L59" s="168"/>
      <c r="M59" s="168"/>
      <c r="N59" s="168"/>
    </row>
    <row r="60" spans="1:14" s="155" customFormat="1" ht="13" customHeight="1" x14ac:dyDescent="0.2">
      <c r="A60" s="174"/>
      <c r="B60" s="170"/>
      <c r="C60" s="170"/>
      <c r="D60" s="170"/>
      <c r="E60" s="170"/>
      <c r="F60" s="170"/>
      <c r="G60" s="170"/>
      <c r="H60" s="170"/>
      <c r="I60" s="170"/>
      <c r="J60" s="170"/>
      <c r="K60" s="170"/>
      <c r="L60" s="170"/>
      <c r="M60" s="170"/>
      <c r="N60" s="170"/>
    </row>
    <row r="61" spans="1:14" ht="13" customHeight="1" x14ac:dyDescent="0.2">
      <c r="A61" s="169" t="s">
        <v>16</v>
      </c>
      <c r="B61" s="167" t="s">
        <v>200</v>
      </c>
      <c r="C61" s="168" t="s">
        <v>200</v>
      </c>
      <c r="D61" s="168" t="s">
        <v>200</v>
      </c>
      <c r="E61" s="169" t="s">
        <v>200</v>
      </c>
      <c r="F61" s="170" t="s">
        <v>200</v>
      </c>
      <c r="G61" s="169" t="s">
        <v>200</v>
      </c>
      <c r="H61" s="171"/>
      <c r="I61" s="168"/>
      <c r="J61" s="168"/>
      <c r="K61" s="168"/>
      <c r="L61" s="168"/>
      <c r="M61" s="168"/>
      <c r="N61" s="168"/>
    </row>
  </sheetData>
  <mergeCells count="7">
    <mergeCell ref="A4:A7"/>
    <mergeCell ref="B4:G5"/>
    <mergeCell ref="L2:M2"/>
    <mergeCell ref="H5:I5"/>
    <mergeCell ref="J5:K5"/>
    <mergeCell ref="L5:M5"/>
    <mergeCell ref="H4:M4"/>
  </mergeCells>
  <phoneticPr fontId="1"/>
  <pageMargins left="0.78740157480314965" right="0.78740157480314965" top="0.78740157480314965" bottom="0.59055118110236227" header="0.51181102362204722" footer="0.51181102362204722"/>
  <pageSetup paperSize="8"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様式１－１表紙</vt:lpstr>
      <vt:lpstr>様式１－１質問内容</vt:lpstr>
      <vt:lpstr>様式５－７</vt:lpstr>
      <vt:lpstr>様式５－８</vt:lpstr>
      <vt:lpstr>様式８－２</vt:lpstr>
      <vt:lpstr>様式８－３</vt:lpstr>
      <vt:lpstr>様式８－４(小中学校用）</vt:lpstr>
      <vt:lpstr>様式８－４(幼稚園）</vt:lpstr>
      <vt:lpstr>様式８－５</vt:lpstr>
      <vt:lpstr>Sheet1</vt:lpstr>
      <vt:lpstr>'様式１－１質問内容'!Print_Area</vt:lpstr>
      <vt:lpstr>'様式１－１表紙'!Print_Area</vt:lpstr>
      <vt:lpstr>'様式８－２'!Print_Area</vt:lpstr>
      <vt:lpstr>'様式８－３'!Print_Area</vt:lpstr>
      <vt:lpstr>'様式８－４(小中学校用）'!Print_Area</vt:lpstr>
      <vt:lpstr>'様式８－４(幼稚園）'!Print_Area</vt:lpstr>
      <vt:lpstr>'様式８－２'!Print_Titles</vt:lpstr>
      <vt:lpstr>'様式８－３'!Print_Titles</vt:lpstr>
      <vt:lpstr>school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PFI事業 様式集</dc:title>
  <dc:creator>西条市</dc:creator>
  <cp:lastModifiedBy>高木 克彰</cp:lastModifiedBy>
  <cp:lastPrinted>2018-05-07T00:41:04Z</cp:lastPrinted>
  <dcterms:created xsi:type="dcterms:W3CDTF">2014-06-09T01:55:13Z</dcterms:created>
  <dcterms:modified xsi:type="dcterms:W3CDTF">2018-05-07T00:41:28Z</dcterms:modified>
</cp:coreProperties>
</file>