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<sst xmlns="http://schemas.openxmlformats.org/spreadsheetml/2006/main" count="237" uniqueCount="123">
  <si>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</si>
  <si>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</si>
  <si>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</si>
  <si>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</si>
  <si>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</si>
  <si>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</si>
  <si>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</si>
  <si>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</si>
  <si>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</si>
  <si>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</si>
  <si>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</si>
  <si>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</si>
  <si>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</si>
  <si>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</si>
  <si>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</si>
  <si>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</si>
  <si>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</si>
  <si>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</si>
  <si>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</si>
  <si>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</si>
  <si>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</si>
  <si>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</si>
  <si>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</si>
  <si>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</si>
  <si>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</si>
  <si>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</si>
  <si>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</si>
  <si>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</si>
  <si>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</si>
  <si>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</si>
  <si>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</si>
  <si>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</si>
  <si>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</si>
  <si>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</si>
  <si>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</si>
  <si>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</si>
  <si>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</si>
  <si>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</si>
  <si>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</si>
  <si>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</si>
  <si>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</si>
  <si>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</si>
  <si>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</si>
  <si>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</si>
  <si>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</si>
  <si>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</si>
  <si>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</si>
  <si>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</si>
  <si>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</si>
  <si>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</si>
  <si>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</si>
  <si>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</si>
  <si>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</si>
  <si>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</si>
  <si>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</si>
  <si>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</si>
  <si>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</si>
  <si>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</si>
  <si>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</si>
  <si>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</si>
  <si>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</si>
  <si>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</si>
  <si>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</si>
  <si>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</si>
  <si>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</si>
  <si>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</si>
  <si>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</si>
  <si>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</si>
  <si>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</si>
  <si>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</si>
  <si>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</si>
  <si>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</si>
  <si>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</si>
  <si>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</si>
  <si>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</si>
  <si>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</si>
  <si>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</si>
  <si>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</si>
  <si>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</si>
  <si>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</si>
  <si>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</si>
  <si>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</si>
  <si>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</si>
  <si>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</si>
  <si>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</si>
  <si>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</si>
  <si>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</si>
  <si>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</si>
  <si>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</si>
  <si>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</si>
  <si>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</si>
  <si>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</si>
  <si>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</si>
  <si>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</si>
  <si>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</si>
  <si>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</si>
  <si>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</si>
  <si>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</si>
  <si>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</si>
  <si>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</si>
  <si>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</si>
  <si>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</si>
  <si>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</si>
  <si>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</si>
  <si>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</si>
  <si>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</si>
  <si>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</si>
  <si>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西条市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</si>
  <si>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</si>
  <si>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</si>
  <si>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</si>
  <si>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</si>
  <si>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</si>
  <si>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</si>
  <si>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</si>
  <si>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</si>
  <si>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</si>
  <si>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</si>
  <si>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</si>
  <si>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簡易水道事業は上水道事業と同じ料金水準ではあるが、経営効率が悪く、料金収入のみで経営の健全性を確保することは困難である。
　そのため、企業債や一般会計からの繰入に大きく依存しており、改善が必要な状況である。特に、一般会計からの繰入については、水道利用者以外からも負担を強いることになり、負担の公平性という観点からも望ましい状況ではない。
　また人口が減少し、施設利用率も減少していくことが予想される中では、簡易水道単独で経営を維持することは困難であるため、上水道事業との経営統合を行う予定である。</t>
    <rPh sb="204" eb="206">
      <t>カンイ</t>
    </rPh>
    <rPh sb="206" eb="208">
      <t>スイドウ</t>
    </rPh>
    <rPh sb="208" eb="210">
      <t>タンドク</t>
    </rPh>
    <rPh sb="211" eb="213">
      <t>ケイエイ</t>
    </rPh>
    <rPh sb="214" eb="216">
      <t>イジ</t>
    </rPh>
    <rPh sb="221" eb="223">
      <t>コンナン</t>
    </rPh>
    <rPh sb="229" eb="232">
      <t>ジョウスイドウ</t>
    </rPh>
    <rPh sb="232" eb="234">
      <t>ジギョウ</t>
    </rPh>
    <rPh sb="236" eb="238">
      <t>ケイエイ</t>
    </rPh>
    <rPh sb="238" eb="240">
      <t>トウゴウ</t>
    </rPh>
    <rPh sb="241" eb="242">
      <t>オコナ</t>
    </rPh>
    <rPh sb="243" eb="245">
      <t>ヨテイ</t>
    </rPh>
    <phoneticPr fontId="4"/>
  </si>
  <si>
    <t>　老朽化に関しては、⑧有収率も比較的高い水準に保てていることから簡易水道全体としては深刻な状況ではなく、③管路更新率も類似団体と比較して低い水準にある。しかし、前年対比で、有収率が低下しているように、地区によっては老朽化が進んでいる。
　現在は、限られた財源の中で、優先順位の高いものから適宜更新をおこなっている状況である。</t>
    <rPh sb="1" eb="4">
      <t>ロウキュウカ</t>
    </rPh>
    <rPh sb="11" eb="13">
      <t>ユウシュウ</t>
    </rPh>
    <rPh sb="13" eb="14">
      <t>リツ</t>
    </rPh>
    <rPh sb="15" eb="18">
      <t>ヒカクテキ</t>
    </rPh>
    <rPh sb="18" eb="19">
      <t>タカ</t>
    </rPh>
    <rPh sb="20" eb="22">
      <t>スイジュン</t>
    </rPh>
    <rPh sb="23" eb="24">
      <t>タモ</t>
    </rPh>
    <rPh sb="32" eb="34">
      <t>カンイ</t>
    </rPh>
    <rPh sb="34" eb="36">
      <t>スイドウ</t>
    </rPh>
    <rPh sb="36" eb="38">
      <t>ゼンタイ</t>
    </rPh>
    <rPh sb="42" eb="44">
      <t>シンコク</t>
    </rPh>
    <rPh sb="45" eb="47">
      <t>ジョウキョウ</t>
    </rPh>
    <rPh sb="53" eb="55">
      <t>カンロ</t>
    </rPh>
    <rPh sb="55" eb="57">
      <t>コウシン</t>
    </rPh>
    <rPh sb="57" eb="58">
      <t>リツ</t>
    </rPh>
    <rPh sb="59" eb="61">
      <t>ルイジ</t>
    </rPh>
    <rPh sb="61" eb="63">
      <t>ダンタイ</t>
    </rPh>
    <rPh sb="64" eb="66">
      <t>ヒカク</t>
    </rPh>
    <rPh sb="68" eb="69">
      <t>ヒク</t>
    </rPh>
    <rPh sb="70" eb="72">
      <t>スイジュン</t>
    </rPh>
    <rPh sb="80" eb="82">
      <t>ゼンネン</t>
    </rPh>
    <rPh sb="82" eb="84">
      <t>タイヒ</t>
    </rPh>
    <rPh sb="86" eb="88">
      <t>ユウシュウ</t>
    </rPh>
    <rPh sb="88" eb="89">
      <t>リツ</t>
    </rPh>
    <rPh sb="90" eb="92">
      <t>テイカ</t>
    </rPh>
    <rPh sb="100" eb="102">
      <t>チク</t>
    </rPh>
    <rPh sb="107" eb="110">
      <t>ロウキュウカ</t>
    </rPh>
    <rPh sb="111" eb="112">
      <t>スス</t>
    </rPh>
    <rPh sb="119" eb="121">
      <t>ゲンザイ</t>
    </rPh>
    <rPh sb="123" eb="124">
      <t>カギ</t>
    </rPh>
    <rPh sb="127" eb="129">
      <t>ザイゲン</t>
    </rPh>
    <rPh sb="130" eb="131">
      <t>ナカ</t>
    </rPh>
    <rPh sb="133" eb="135">
      <t>ユウセン</t>
    </rPh>
    <rPh sb="135" eb="137">
      <t>ジュンイ</t>
    </rPh>
    <rPh sb="138" eb="139">
      <t>タカ</t>
    </rPh>
    <rPh sb="144" eb="146">
      <t>テキギ</t>
    </rPh>
    <rPh sb="146" eb="148">
      <t>コウシン</t>
    </rPh>
    <rPh sb="156" eb="158">
      <t>ジョウキョウ</t>
    </rPh>
    <phoneticPr fontId="4"/>
  </si>
  <si>
    <t xml:space="preserve"> 簡易水道事業は上水道事業と比較すれば規模が小さく、料金収入のみでは効率的な経営をすることが困難であり、収支の不足分に関しては一般会計からの繰入により補填している状況である。
　①収益的収支比率は100％を大きく下回っており必要な資金を十分に確保できておらず、類似団体と比較しても低い水準にある。しかし、⑥給水原価については、低く抑えられており、その結果⑤料金回収率については類似団体と比較すれば良好であるが、100％を大きく下回っており、給水に係る費用を料金から十分に回収できていないことがわかる。
　⑧有収率については、管路の老朽化が深刻な状況ではないため、高い水準を保てている。そのため、近年は大規模な更新を行っておらず、企業債残高は減少傾向にあり、④企業債残高対給水収益比率については、類似団体と比較すれば良好ではあるが、企業債に依存した経営となっている。
　⑦施設利用率については、類似団体と比較して低い水準にあり、今後も給水人口の減少による低下が予想される。そのため、施設の更新の際には、ダウンサイジングや上水道事業との統合も視野にいれた更新計画が必要である。
</t>
    <rPh sb="140" eb="141">
      <t>ヒク</t>
    </rPh>
    <rPh sb="142" eb="144">
      <t>スイジュン</t>
    </rPh>
    <rPh sb="188" eb="190">
      <t>ルイジ</t>
    </rPh>
    <rPh sb="190" eb="192">
      <t>ダンタイ</t>
    </rPh>
    <rPh sb="193" eb="195">
      <t>ヒカク</t>
    </rPh>
    <rPh sb="198" eb="200">
      <t>リョウコウ</t>
    </rPh>
    <rPh sb="253" eb="255">
      <t>ユウシュウ</t>
    </rPh>
    <rPh sb="255" eb="256">
      <t>リツ</t>
    </rPh>
    <rPh sb="269" eb="271">
      <t>シンコク</t>
    </rPh>
    <rPh sb="272" eb="274">
      <t>ジョウキョウ</t>
    </rPh>
    <rPh sb="281" eb="282">
      <t>タカ</t>
    </rPh>
    <rPh sb="283" eb="285">
      <t>スイジュン</t>
    </rPh>
    <rPh sb="286" eb="287">
      <t>タモ</t>
    </rPh>
    <rPh sb="357" eb="359">
      <t>リョウコウ</t>
    </rPh>
    <rPh sb="365" eb="367">
      <t>キギョウ</t>
    </rPh>
    <rPh sb="367" eb="368">
      <t>サイ</t>
    </rPh>
    <rPh sb="369" eb="371">
      <t>イゾン</t>
    </rPh>
    <rPh sb="373" eb="375">
      <t>ケイエイ</t>
    </rPh>
    <rPh sb="440" eb="442">
      <t>シセツ</t>
    </rPh>
    <rPh sb="443" eb="445">
      <t>コウシン</t>
    </rPh>
    <rPh sb="446" eb="447">
      <t>サイ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</si>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</sst>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0.23</c:v>
                </c:pt>
                <c:pt idx="2">
                  <c:v>0.16</c:v>
                </c:pt>
                <c:pt idx="3">
                  <c:v>0.09</c:v>
                </c:pt>
                <c:pt idx="4">
                  <c:v>0.3</c:v>
                </c:pt>
              </c:numCache>
            </c:numRef>
          </c:val>
        </c:ser>
        <c:dLbls>
          <c:showLegendKey val="0"/>
          <c:showVal val="0"/>
          <c:showCatName val="0"/>
          <c:showSerName val="0"/>
          <c:showPercent val="0"/>
          <c:showBubbleSize val="0"/>
        </c:dLbls>
        <c:gapWidth val="150"/>
        <c:axId val="86465152"/>
        <c:axId val="86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6465152"/>
        <c:axId val="86479616"/>
      </c:lineChart>
      <c:dateAx>
        <c:axId val="86465152"/>
        <c:scaling>
          <c:orientation val="minMax"/>
        </c:scaling>
        <c:delete val="1"/>
        <c:axPos val="b"/>
        <c:numFmt formatCode="ge" sourceLinked="1"/>
        <c:majorTickMark val="none"/>
        <c:minorTickMark val="none"/>
        <c:tickLblPos val="none"/>
        <c:crossAx val="86479616"/>
        <c:crosses val="autoZero"/>
        <c:auto val="1"/>
        <c:lblOffset val="100"/>
        <c:baseTimeUnit val="years"/>
      </c:dateAx>
      <c:valAx>
        <c:axId val="86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33.520000000000003</c:v>
                </c:pt>
                <c:pt idx="1">
                  <c:v>32.909999999999997</c:v>
                </c:pt>
                <c:pt idx="2">
                  <c:v>32.31</c:v>
                </c:pt>
                <c:pt idx="3">
                  <c:v>32.049999999999997</c:v>
                </c:pt>
                <c:pt idx="4">
                  <c:v>33.270000000000003</c:v>
                </c:pt>
              </c:numCache>
            </c:numRef>
          </c:val>
        </c:ser>
        <c:dLbls>
          <c:showLegendKey val="0"/>
          <c:showVal val="0"/>
          <c:showCatName val="0"/>
          <c:showSerName val="0"/>
          <c:showPercent val="0"/>
          <c:showBubbleSize val="0"/>
        </c:dLbls>
        <c:gapWidth val="150"/>
        <c:axId val="93346816"/>
        <c:axId val="933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3346816"/>
        <c:axId val="93365376"/>
      </c:lineChart>
      <c:dateAx>
        <c:axId val="93346816"/>
        <c:scaling>
          <c:orientation val="minMax"/>
        </c:scaling>
        <c:delete val="1"/>
        <c:axPos val="b"/>
        <c:numFmt formatCode="ge" sourceLinked="1"/>
        <c:majorTickMark val="none"/>
        <c:minorTickMark val="none"/>
        <c:tickLblPos val="none"/>
        <c:crossAx val="93365376"/>
        <c:crosses val="autoZero"/>
        <c:auto val="1"/>
        <c:lblOffset val="100"/>
        <c:baseTimeUnit val="years"/>
      </c:dateAx>
      <c:valAx>
        <c:axId val="933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89.16</c:v>
                </c:pt>
                <c:pt idx="1">
                  <c:v>90.43</c:v>
                </c:pt>
                <c:pt idx="2">
                  <c:v>91.39</c:v>
                </c:pt>
                <c:pt idx="3">
                  <c:v>90.63</c:v>
                </c:pt>
                <c:pt idx="4">
                  <c:v>87.42</c:v>
                </c:pt>
              </c:numCache>
            </c:numRef>
          </c:val>
        </c:ser>
        <c:dLbls>
          <c:showLegendKey val="0"/>
          <c:showVal val="0"/>
          <c:showCatName val="0"/>
          <c:showSerName val="0"/>
          <c:showPercent val="0"/>
          <c:showBubbleSize val="0"/>
        </c:dLbls>
        <c:gapWidth val="150"/>
        <c:axId val="93395584"/>
        <c:axId val="934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3395584"/>
        <c:axId val="93401856"/>
      </c:lineChart>
      <c:dateAx>
        <c:axId val="93395584"/>
        <c:scaling>
          <c:orientation val="minMax"/>
        </c:scaling>
        <c:delete val="1"/>
        <c:axPos val="b"/>
        <c:numFmt formatCode="ge" sourceLinked="1"/>
        <c:majorTickMark val="none"/>
        <c:minorTickMark val="none"/>
        <c:tickLblPos val="none"/>
        <c:crossAx val="93401856"/>
        <c:crosses val="autoZero"/>
        <c:auto val="1"/>
        <c:lblOffset val="100"/>
        <c:baseTimeUnit val="years"/>
      </c:dateAx>
      <c:valAx>
        <c:axId val="93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54.47</c:v>
                </c:pt>
                <c:pt idx="1">
                  <c:v>56.96</c:v>
                </c:pt>
                <c:pt idx="2">
                  <c:v>63.37</c:v>
                </c:pt>
                <c:pt idx="3">
                  <c:v>66.05</c:v>
                </c:pt>
                <c:pt idx="4">
                  <c:v>65.62</c:v>
                </c:pt>
              </c:numCache>
            </c:numRef>
          </c:val>
        </c:ser>
        <c:dLbls>
          <c:showLegendKey val="0"/>
          <c:showVal val="0"/>
          <c:showCatName val="0"/>
          <c:showSerName val="0"/>
          <c:showPercent val="0"/>
          <c:showBubbleSize val="0"/>
        </c:dLbls>
        <c:gapWidth val="150"/>
        <c:axId val="86501632"/>
        <c:axId val="865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6501632"/>
        <c:axId val="86503808"/>
      </c:lineChart>
      <c:dateAx>
        <c:axId val="86501632"/>
        <c:scaling>
          <c:orientation val="minMax"/>
        </c:scaling>
        <c:delete val="1"/>
        <c:axPos val="b"/>
        <c:numFmt formatCode="ge" sourceLinked="1"/>
        <c:majorTickMark val="none"/>
        <c:minorTickMark val="none"/>
        <c:tickLblPos val="none"/>
        <c:crossAx val="86503808"/>
        <c:crosses val="autoZero"/>
        <c:auto val="1"/>
        <c:lblOffset val="100"/>
        <c:baseTimeUnit val="years"/>
      </c:dateAx>
      <c:valAx>
        <c:axId val="86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88832"/>
        <c:axId val="853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88832"/>
        <c:axId val="85307392"/>
      </c:lineChart>
      <c:dateAx>
        <c:axId val="85288832"/>
        <c:scaling>
          <c:orientation val="minMax"/>
        </c:scaling>
        <c:delete val="1"/>
        <c:axPos val="b"/>
        <c:numFmt formatCode="ge" sourceLinked="1"/>
        <c:majorTickMark val="none"/>
        <c:minorTickMark val="none"/>
        <c:tickLblPos val="none"/>
        <c:crossAx val="85307392"/>
        <c:crosses val="autoZero"/>
        <c:auto val="1"/>
        <c:lblOffset val="100"/>
        <c:baseTimeUnit val="years"/>
      </c:dateAx>
      <c:valAx>
        <c:axId val="853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65504"/>
        <c:axId val="909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65504"/>
        <c:axId val="90967424"/>
      </c:lineChart>
      <c:dateAx>
        <c:axId val="90965504"/>
        <c:scaling>
          <c:orientation val="minMax"/>
        </c:scaling>
        <c:delete val="1"/>
        <c:axPos val="b"/>
        <c:numFmt formatCode="ge" sourceLinked="1"/>
        <c:majorTickMark val="none"/>
        <c:minorTickMark val="none"/>
        <c:tickLblPos val="none"/>
        <c:crossAx val="90967424"/>
        <c:crosses val="autoZero"/>
        <c:auto val="1"/>
        <c:lblOffset val="100"/>
        <c:baseTimeUnit val="years"/>
      </c:dateAx>
      <c:valAx>
        <c:axId val="909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08000"/>
        <c:axId val="91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8000"/>
        <c:axId val="91010176"/>
      </c:lineChart>
      <c:dateAx>
        <c:axId val="91008000"/>
        <c:scaling>
          <c:orientation val="minMax"/>
        </c:scaling>
        <c:delete val="1"/>
        <c:axPos val="b"/>
        <c:numFmt formatCode="ge" sourceLinked="1"/>
        <c:majorTickMark val="none"/>
        <c:minorTickMark val="none"/>
        <c:tickLblPos val="none"/>
        <c:crossAx val="91010176"/>
        <c:crosses val="autoZero"/>
        <c:auto val="1"/>
        <c:lblOffset val="100"/>
        <c:baseTimeUnit val="years"/>
      </c:dateAx>
      <c:valAx>
        <c:axId val="91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57152"/>
        <c:axId val="91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57152"/>
        <c:axId val="91059328"/>
      </c:lineChart>
      <c:dateAx>
        <c:axId val="91057152"/>
        <c:scaling>
          <c:orientation val="minMax"/>
        </c:scaling>
        <c:delete val="1"/>
        <c:axPos val="b"/>
        <c:numFmt formatCode="ge" sourceLinked="1"/>
        <c:majorTickMark val="none"/>
        <c:minorTickMark val="none"/>
        <c:tickLblPos val="none"/>
        <c:crossAx val="91059328"/>
        <c:crosses val="autoZero"/>
        <c:auto val="1"/>
        <c:lblOffset val="100"/>
        <c:baseTimeUnit val="years"/>
      </c:dateAx>
      <c:valAx>
        <c:axId val="910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1046.69</c:v>
                </c:pt>
                <c:pt idx="1">
                  <c:v>982.66</c:v>
                </c:pt>
                <c:pt idx="2">
                  <c:v>926.18</c:v>
                </c:pt>
                <c:pt idx="3">
                  <c:v>876.2</c:v>
                </c:pt>
                <c:pt idx="4">
                  <c:v>840.14</c:v>
                </c:pt>
              </c:numCache>
            </c:numRef>
          </c:val>
        </c:ser>
        <c:dLbls>
          <c:showLegendKey val="0"/>
          <c:showVal val="0"/>
          <c:showCatName val="0"/>
          <c:showSerName val="0"/>
          <c:showPercent val="0"/>
          <c:showBubbleSize val="0"/>
        </c:dLbls>
        <c:gapWidth val="150"/>
        <c:axId val="91075712"/>
        <c:axId val="91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1075712"/>
        <c:axId val="91077632"/>
      </c:lineChart>
      <c:dateAx>
        <c:axId val="91075712"/>
        <c:scaling>
          <c:orientation val="minMax"/>
        </c:scaling>
        <c:delete val="1"/>
        <c:axPos val="b"/>
        <c:numFmt formatCode="ge" sourceLinked="1"/>
        <c:majorTickMark val="none"/>
        <c:minorTickMark val="none"/>
        <c:tickLblPos val="none"/>
        <c:crossAx val="91077632"/>
        <c:crosses val="autoZero"/>
        <c:auto val="1"/>
        <c:lblOffset val="100"/>
        <c:baseTimeUnit val="years"/>
      </c:dateAx>
      <c:valAx>
        <c:axId val="91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51.69</c:v>
                </c:pt>
                <c:pt idx="1">
                  <c:v>54.25</c:v>
                </c:pt>
                <c:pt idx="2">
                  <c:v>59.48</c:v>
                </c:pt>
                <c:pt idx="3">
                  <c:v>62.7</c:v>
                </c:pt>
                <c:pt idx="4">
                  <c:v>60.48</c:v>
                </c:pt>
              </c:numCache>
            </c:numRef>
          </c:val>
        </c:ser>
        <c:dLbls>
          <c:showLegendKey val="0"/>
          <c:showVal val="0"/>
          <c:showCatName val="0"/>
          <c:showSerName val="0"/>
          <c:showPercent val="0"/>
          <c:showBubbleSize val="0"/>
        </c:dLbls>
        <c:gapWidth val="150"/>
        <c:axId val="91128192"/>
        <c:axId val="91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1128192"/>
        <c:axId val="91130112"/>
      </c:lineChart>
      <c:dateAx>
        <c:axId val="91128192"/>
        <c:scaling>
          <c:orientation val="minMax"/>
        </c:scaling>
        <c:delete val="1"/>
        <c:axPos val="b"/>
        <c:numFmt formatCode="ge" sourceLinked="1"/>
        <c:majorTickMark val="none"/>
        <c:minorTickMark val="none"/>
        <c:tickLblPos val="none"/>
        <c:crossAx val="91130112"/>
        <c:crosses val="autoZero"/>
        <c:auto val="1"/>
        <c:lblOffset val="100"/>
        <c:baseTimeUnit val="years"/>
      </c:dateAx>
      <c:valAx>
        <c:axId val="91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287.39999999999998</c:v>
                </c:pt>
                <c:pt idx="1">
                  <c:v>273.13</c:v>
                </c:pt>
                <c:pt idx="2">
                  <c:v>255.02</c:v>
                </c:pt>
                <c:pt idx="3">
                  <c:v>244.22</c:v>
                </c:pt>
                <c:pt idx="4">
                  <c:v>252.66</c:v>
                </c:pt>
              </c:numCache>
            </c:numRef>
          </c:val>
        </c:ser>
        <c:dLbls>
          <c:showLegendKey val="0"/>
          <c:showVal val="0"/>
          <c:showCatName val="0"/>
          <c:showSerName val="0"/>
          <c:showPercent val="0"/>
          <c:showBubbleSize val="0"/>
        </c:dLbls>
        <c:gapWidth val="150"/>
        <c:axId val="91155840"/>
        <c:axId val="933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1155840"/>
        <c:axId val="93324800"/>
      </c:lineChart>
      <c:dateAx>
        <c:axId val="91155840"/>
        <c:scaling>
          <c:orientation val="minMax"/>
        </c:scaling>
        <c:delete val="1"/>
        <c:axPos val="b"/>
        <c:numFmt formatCode="ge" sourceLinked="1"/>
        <c:majorTickMark val="none"/>
        <c:minorTickMark val="none"/>
        <c:tickLblPos val="none"/>
        <c:crossAx val="93324800"/>
        <c:crosses val="autoZero"/>
        <c:auto val="1"/>
        <c:lblOffset val="100"/>
        <c:baseTimeUnit val="years"/>
      </c:dateAx>
      <c:valAx>
        <c:axId val="93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愛媛県　西条市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111619</v>
      </c>
      <c r="AM8" s="67"/>
      <c r="AN8" s="67"/>
      <c r="AO8" s="67"/>
      <c r="AP8" s="67"/>
      <c r="AQ8" s="67"/>
      <c r="AR8" s="67"/>
      <c r="AS8" s="67"/>
      <c r="AT8" s="66">
        <f>データ!$S$6</f>
        <v>509.98</v>
      </c>
      <c r="AU8" s="66"/>
      <c r="AV8" s="66"/>
      <c r="AW8" s="66"/>
      <c r="AX8" s="66"/>
      <c r="AY8" s="66"/>
      <c r="AZ8" s="66"/>
      <c r="BA8" s="66"/>
      <c r="BB8" s="66">
        <f>データ!$T$6</f>
        <v>218.87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4.92</v>
      </c>
      <c r="Q10" s="66"/>
      <c r="R10" s="66"/>
      <c r="S10" s="66"/>
      <c r="T10" s="66"/>
      <c r="U10" s="66"/>
      <c r="V10" s="66"/>
      <c r="W10" s="67">
        <f>データ!$Q$6</f>
        <v>2840</v>
      </c>
      <c r="X10" s="67"/>
      <c r="Y10" s="67"/>
      <c r="Z10" s="67"/>
      <c r="AA10" s="67"/>
      <c r="AB10" s="67"/>
      <c r="AC10" s="67"/>
      <c r="AD10" s="2"/>
      <c r="AE10" s="2"/>
      <c r="AF10" s="2"/>
      <c r="AG10" s="2"/>
      <c r="AH10" s="2"/>
      <c r="AI10" s="2"/>
      <c r="AJ10" s="2"/>
      <c r="AK10" s="2"/>
      <c r="AL10" s="67">
        <f>データ!$U$6</f>
        <v>3527</v>
      </c>
      <c r="AM10" s="67"/>
      <c r="AN10" s="67"/>
      <c r="AO10" s="67"/>
      <c r="AP10" s="67"/>
      <c r="AQ10" s="67"/>
      <c r="AR10" s="67"/>
      <c r="AS10" s="67"/>
      <c r="AT10" s="66">
        <f>データ!$V$6</f>
        <v>11.99</v>
      </c>
      <c r="AU10" s="66"/>
      <c r="AV10" s="66"/>
      <c r="AW10" s="66"/>
      <c r="AX10" s="66"/>
      <c r="AY10" s="66"/>
      <c r="AZ10" s="66"/>
      <c r="BA10" s="66"/>
      <c r="BB10" s="66">
        <f>データ!$W$6</f>
        <v>294.16000000000003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4.92</v>
      </c>
      <c r="Q6" s="35">
        <f t="shared" si="3"/>
        <v>2840</v>
      </c>
      <c r="R6" s="35">
        <f t="shared" si="3"/>
        <v>111619</v>
      </c>
      <c r="S6" s="35">
        <f t="shared" si="3"/>
        <v>509.98</v>
      </c>
      <c r="T6" s="35">
        <f t="shared" si="3"/>
        <v>218.87</v>
      </c>
      <c r="U6" s="35">
        <f t="shared" si="3"/>
        <v>3527</v>
      </c>
      <c r="V6" s="35">
        <f t="shared" si="3"/>
        <v>11.99</v>
      </c>
      <c r="W6" s="35">
        <f t="shared" si="3"/>
        <v>294.16000000000003</v>
      </c>
      <c r="X6" s="36">
        <f>IF(X7="",NA(),X7)</f>
        <v>54.47</v>
      </c>
      <c r="Y6" s="36">
        <f t="shared" ref="Y6:AG6" si="4">IF(Y7="",NA(),Y7)</f>
        <v>56.96</v>
      </c>
      <c r="Z6" s="36">
        <f t="shared" si="4"/>
        <v>63.37</v>
      </c>
      <c r="AA6" s="36">
        <f t="shared" si="4"/>
        <v>66.05</v>
      </c>
      <c r="AB6" s="36">
        <f t="shared" si="4"/>
        <v>65.62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1046.69</v>
      </c>
      <c r="BF6" s="36">
        <f t="shared" ref="BF6:BN6" si="7">IF(BF7="",NA(),BF7)</f>
        <v>982.66</v>
      </c>
      <c r="BG6" s="36">
        <f t="shared" si="7"/>
        <v>926.18</v>
      </c>
      <c r="BH6" s="36">
        <f t="shared" si="7"/>
        <v>876.2</v>
      </c>
      <c r="BI6" s="36">
        <f t="shared" si="7"/>
        <v>840.14</v>
      </c>
      <c r="BJ6" s="36">
        <f t="shared" si="7"/>
        <v>1108.26</v>
      </c>
      <c r="BK6" s="36">
        <f t="shared" si="7"/>
        <v>1113.76</v>
      </c>
      <c r="BL6" s="36">
        <f t="shared" si="7"/>
        <v>1125.69</v>
      </c>
      <c r="BM6" s="36">
        <f t="shared" si="7"/>
        <v>1134.67</v>
      </c>
      <c r="BN6" s="36">
        <f t="shared" si="7"/>
        <v>1144.79</v>
      </c>
      <c r="BO6" s="35" t="str">
        <f>IF(BO7="","",IF(BO7="-","【-】","【"&amp;SUBSTITUTE(TEXT(BO7,"#,##0.00"),"-","△")&amp;"】"))</f>
        <v>【1,280.76】</v>
      </c>
      <c r="BP6" s="36">
        <f>IF(BP7="",NA(),BP7)</f>
        <v>51.69</v>
      </c>
      <c r="BQ6" s="36">
        <f t="shared" ref="BQ6:BY6" si="8">IF(BQ7="",NA(),BQ7)</f>
        <v>54.25</v>
      </c>
      <c r="BR6" s="36">
        <f t="shared" si="8"/>
        <v>59.48</v>
      </c>
      <c r="BS6" s="36">
        <f t="shared" si="8"/>
        <v>62.7</v>
      </c>
      <c r="BT6" s="36">
        <f t="shared" si="8"/>
        <v>60.48</v>
      </c>
      <c r="BU6" s="36">
        <f t="shared" si="8"/>
        <v>19.77</v>
      </c>
      <c r="BV6" s="36">
        <f t="shared" si="8"/>
        <v>34.25</v>
      </c>
      <c r="BW6" s="36">
        <f t="shared" si="8"/>
        <v>46.48</v>
      </c>
      <c r="BX6" s="36">
        <f t="shared" si="8"/>
        <v>40.6</v>
      </c>
      <c r="BY6" s="36">
        <f t="shared" si="8"/>
        <v>56.04</v>
      </c>
      <c r="BZ6" s="35" t="str">
        <f>IF(BZ7="","",IF(BZ7="-","【-】","【"&amp;SUBSTITUTE(TEXT(BZ7,"#,##0.00"),"-","△")&amp;"】"))</f>
        <v>【53.06】</v>
      </c>
      <c r="CA6" s="36">
        <f>IF(CA7="",NA(),CA7)</f>
        <v>287.39999999999998</v>
      </c>
      <c r="CB6" s="36">
        <f t="shared" ref="CB6:CJ6" si="9">IF(CB7="",NA(),CB7)</f>
        <v>273.13</v>
      </c>
      <c r="CC6" s="36">
        <f t="shared" si="9"/>
        <v>255.02</v>
      </c>
      <c r="CD6" s="36">
        <f t="shared" si="9"/>
        <v>244.22</v>
      </c>
      <c r="CE6" s="36">
        <f t="shared" si="9"/>
        <v>252.66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33.520000000000003</v>
      </c>
      <c r="CM6" s="36">
        <f t="shared" ref="CM6:CU6" si="10">IF(CM7="",NA(),CM7)</f>
        <v>32.909999999999997</v>
      </c>
      <c r="CN6" s="36">
        <f t="shared" si="10"/>
        <v>32.31</v>
      </c>
      <c r="CO6" s="36">
        <f t="shared" si="10"/>
        <v>32.049999999999997</v>
      </c>
      <c r="CP6" s="36">
        <f t="shared" si="10"/>
        <v>33.270000000000003</v>
      </c>
      <c r="CQ6" s="36">
        <f t="shared" si="10"/>
        <v>57.17</v>
      </c>
      <c r="CR6" s="36">
        <f t="shared" si="10"/>
        <v>57.55</v>
      </c>
      <c r="CS6" s="36">
        <f t="shared" si="10"/>
        <v>57.43</v>
      </c>
      <c r="CT6" s="36">
        <f t="shared" si="10"/>
        <v>57.29</v>
      </c>
      <c r="CU6" s="36">
        <f t="shared" si="10"/>
        <v>55.9</v>
      </c>
      <c r="CV6" s="35" t="str">
        <f>IF(CV7="","",IF(CV7="-","【-】","【"&amp;SUBSTITUTE(TEXT(CV7,"#,##0.00"),"-","△")&amp;"】"))</f>
        <v>【56.28】</v>
      </c>
      <c r="CW6" s="36">
        <f>IF(CW7="",NA(),CW7)</f>
        <v>89.16</v>
      </c>
      <c r="CX6" s="36">
        <f t="shared" ref="CX6:DF6" si="11">IF(CX7="",NA(),CX7)</f>
        <v>90.43</v>
      </c>
      <c r="CY6" s="36">
        <f t="shared" si="11"/>
        <v>91.39</v>
      </c>
      <c r="CZ6" s="36">
        <f t="shared" si="11"/>
        <v>90.63</v>
      </c>
      <c r="DA6" s="36">
        <f t="shared" si="11"/>
        <v>87.42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0.45</v>
      </c>
      <c r="EE6" s="36">
        <f t="shared" ref="EE6:EM6" si="14">IF(EE7="",NA(),EE7)</f>
        <v>0.23</v>
      </c>
      <c r="EF6" s="36">
        <f t="shared" si="14"/>
        <v>0.16</v>
      </c>
      <c r="EG6" s="36">
        <f t="shared" si="14"/>
        <v>0.09</v>
      </c>
      <c r="EH6" s="36">
        <f t="shared" si="14"/>
        <v>0.3</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382060</v>
      </c>
      <c r="D7" s="38">
        <v>47</v>
      </c>
      <c r="E7" s="38">
        <v>1</v>
      </c>
      <c r="F7" s="38">
        <v>0</v>
      </c>
      <c r="G7" s="38">
        <v>0</v>
      </c>
      <c r="H7" s="38" t="s">
        <v>107</v>
      </c>
      <c r="I7" s="38" t="s">
        <v>108</v>
      </c>
      <c r="J7" s="38" t="s">
        <v>109</v>
      </c>
      <c r="K7" s="38" t="s">
        <v>110</v>
      </c>
      <c r="L7" s="38" t="s">
        <v>111</v>
      </c>
      <c r="M7" s="38"/>
      <c r="N7" s="39" t="s">
        <v>112</v>
      </c>
      <c r="O7" s="39" t="s">
        <v>113</v>
      </c>
      <c r="P7" s="39">
        <v>4.92</v>
      </c>
      <c r="Q7" s="39">
        <v>2840</v>
      </c>
      <c r="R7" s="39">
        <v>111619</v>
      </c>
      <c r="S7" s="39">
        <v>509.98</v>
      </c>
      <c r="T7" s="39">
        <v>218.87</v>
      </c>
      <c r="U7" s="39">
        <v>3527</v>
      </c>
      <c r="V7" s="39">
        <v>11.99</v>
      </c>
      <c r="W7" s="39">
        <v>294.16000000000003</v>
      </c>
      <c r="X7" s="39">
        <v>54.47</v>
      </c>
      <c r="Y7" s="39">
        <v>56.96</v>
      </c>
      <c r="Z7" s="39">
        <v>63.37</v>
      </c>
      <c r="AA7" s="39">
        <v>66.05</v>
      </c>
      <c r="AB7" s="39">
        <v>65.62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1046.69</v>
      </c>
      <c r="BF7" s="39">
        <v>982.66</v>
      </c>
      <c r="BG7" s="39">
        <v>926.18</v>
      </c>
      <c r="BH7" s="39">
        <v>876.2</v>
      </c>
      <c r="BI7" s="39">
        <v>840.14</v>
      </c>
      <c r="BJ7" s="39">
        <v>1108.26</v>
      </c>
      <c r="BK7" s="39">
        <v>1113.76</v>
      </c>
      <c r="BL7" s="39">
        <v>1125.69</v>
      </c>
      <c r="BM7" s="39">
        <v>1134.67</v>
      </c>
      <c r="BN7" s="39">
        <v>1144.79</v>
      </c>
      <c r="BO7" s="39">
        <v>1280.76</v>
      </c>
      <c r="BP7" s="39">
        <v>51.69</v>
      </c>
      <c r="BQ7" s="39">
        <v>54.25</v>
      </c>
      <c r="BR7" s="39">
        <v>59.48</v>
      </c>
      <c r="BS7" s="39">
        <v>62.7</v>
      </c>
      <c r="BT7" s="39">
        <v>60.48</v>
      </c>
      <c r="BU7" s="39">
        <v>19.77</v>
      </c>
      <c r="BV7" s="39">
        <v>34.25</v>
      </c>
      <c r="BW7" s="39">
        <v>46.48</v>
      </c>
      <c r="BX7" s="39">
        <v>40.6</v>
      </c>
      <c r="BY7" s="39">
        <v>56.04</v>
      </c>
      <c r="BZ7" s="39">
        <v>53.06</v>
      </c>
      <c r="CA7" s="39">
        <v>287.39999999999998</v>
      </c>
      <c r="CB7" s="39">
        <v>273.13</v>
      </c>
      <c r="CC7" s="39">
        <v>255.02</v>
      </c>
      <c r="CD7" s="39">
        <v>244.22</v>
      </c>
      <c r="CE7" s="39">
        <v>252.66</v>
      </c>
      <c r="CF7" s="39">
        <v>878.73</v>
      </c>
      <c r="CG7" s="39">
        <v>501.18</v>
      </c>
      <c r="CH7" s="39">
        <v>376.61</v>
      </c>
      <c r="CI7" s="39">
        <v>440.03</v>
      </c>
      <c r="CJ7" s="39">
        <v>304.35000000000002</v>
      </c>
      <c r="CK7" s="39">
        <v>314.83</v>
      </c>
      <c r="CL7" s="39">
        <v>33.520000000000003</v>
      </c>
      <c r="CM7" s="39">
        <v>32.909999999999997</v>
      </c>
      <c r="CN7" s="39">
        <v>32.31</v>
      </c>
      <c r="CO7" s="39">
        <v>32.049999999999997</v>
      </c>
      <c r="CP7" s="39">
        <v>33.270000000000003</v>
      </c>
      <c r="CQ7" s="39">
        <v>57.17</v>
      </c>
      <c r="CR7" s="39">
        <v>57.55</v>
      </c>
      <c r="CS7" s="39">
        <v>57.43</v>
      </c>
      <c r="CT7" s="39">
        <v>57.29</v>
      </c>
      <c r="CU7" s="39">
        <v>55.9</v>
      </c>
      <c r="CV7" s="39">
        <v>56.28</v>
      </c>
      <c r="CW7" s="39">
        <v>89.16</v>
      </c>
      <c r="CX7" s="39">
        <v>90.43</v>
      </c>
      <c r="CY7" s="39">
        <v>91.39</v>
      </c>
      <c r="CZ7" s="39">
        <v>90.63</v>
      </c>
      <c r="DA7" s="39">
        <v>87.42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0.45</v>
      </c>
      <c r="EE7" s="39">
        <v>0.23</v>
      </c>
      <c r="EF7" s="39">
        <v>0.16</v>
      </c>
      <c r="EG7" s="39">
        <v>0.09</v>
      </c>
      <c r="EH7" s="39">
        <v>0.3</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2018-02-07T01:40:33Z</cp:lastPrinted>
  <dcterms:created xsi:type="dcterms:W3CDTF">2017-12-25T01:46:52Z</dcterms:created>
  <dcterms:modified xsi:type="dcterms:W3CDTF">2018-02-16T06:54:14Z</dcterms:modified>
  <cp:category/>
</cp:coreProperties>
</file>