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白石杏美\経営比較分析表\経営比較分析\H28年度　17.2.6\公営企業に係る「経営比較分析表」の分析等について（照会）\06西条市\06西条市　提出\"/>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<sst xmlns="http://schemas.openxmlformats.org/spreadsheetml/2006/main" count="221" uniqueCount="111">
  <si>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</si>
  <si>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</si>
  <si>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</si>
  <si>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</si>
  <si>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</si>
  <si>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</si>
  <si>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</si>
  <si>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</si>
  <si>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</si>
  <si>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</si>
  <si>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</si>
  <si>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</si>
  <si>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</si>
  <si>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</si>
  <si>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</si>
  <si>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</si>
  <si>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</si>
  <si>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</si>
  <si>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</si>
  <si>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</si>
  <si>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</si>
  <si>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</si>
  <si>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</si>
  <si>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</si>
  <si>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</si>
  <si>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</si>
  <si>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</si>
  <si>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</si>
  <si>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</si>
  <si>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</si>
  <si>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</si>
  <si>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</si>
  <si>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</si>
  <si>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</si>
  <si>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</si>
  <si>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</si>
  <si>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</si>
  <si>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</si>
  <si>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</si>
  <si>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</si>
  <si>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</si>
  <si>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</si>
  <si>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</si>
  <si>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</si>
  <si>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</si>
  <si>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</si>
  <si>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</si>
  <si>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</si>
  <si>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</si>
  <si>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</si>
  <si>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</si>
  <si>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</si>
  <si>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</si>
  <si>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</si>
  <si>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</si>
  <si>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</si>
  <si>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</si>
  <si>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</si>
  <si>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</si>
  <si>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</si>
  <si>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</si>
  <si>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</si>
  <si>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</si>
  <si>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</si>
  <si>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</si>
  <si>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</si>
  <si>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</si>
  <si>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</si>
  <si>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</si>
  <si>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</si>
  <si>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</si>
  <si>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</si>
  <si>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</si>
  <si>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</si>
  <si>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</si>
  <si>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</si>
  <si>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</si>
  <si>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</si>
  <si>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</si>
  <si>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</si>
  <si>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</si>
  <si>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</si>
  <si>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</si>
  <si>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</si>
  <si>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</si>
  <si>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</si>
  <si>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</si>
  <si>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</si>
  <si>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</si>
  <si>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</si>
  <si>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</si>
  <si>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</si>
  <si>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</si>
  <si>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</si>
  <si>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</si>
  <si>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</si>
  <si>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</si>
  <si>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</si>
  <si>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</si>
  <si>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</si>
  <si>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</si>
  <si>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</si>
  <si>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</si>
  <si>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</si>
  <si>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</si>
  <si>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</si>
  <si>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</si>
  <si>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</si>
  <si>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43％と低く、料金収入等の収益で地方債償還金などの費用を賄えていない。原因としては、使用料単価が非常に低いことにより料金収入が少なく、資本費の回収にはわずかしか至ってないことから一般会計からの繰入金に依存していることが挙げられる。また、近年の異常気象によるポンプ場の稼働時間や流入水量の増加、処理場の設備増設による動力費の増加なども考えられる。前年度対比で4％改善しているものの、さらなる経営改善に向けた取り組みが必要である。
　料金収入に対する企業債残高の割合では類似団体の全国平均と比べ約3倍、割合が高くなっている。これは使用料単価の低さが主な要因である。
　経費回収率では、全国平均の半分以下の40％となっている。使用料で回収すべき経費を賄えていない状況であり、回収率100％に近づけるよう適正な使用料収入の確保及び汚水処理費の削減が必要である。
　汚水処理に係る費用では、全国平均よりも低い金額となっている。
　施設の処理能力に対する処理水量の割合、処理区域内での水洗化を行っている人口の割合は、全国平均より高い数値となっている。
　これらを更に向上させるため、施設が十分に機能を発揮できるよう努めるとともに水洗化率の向上、経費の削減にも取り組む必要がある。</t>
    <rPh sb="1" eb="4">
      <t>シュウエキテキ</t>
    </rPh>
    <rPh sb="4" eb="6">
      <t>シュウシ</t>
    </rPh>
    <rPh sb="6" eb="8">
      <t>ヒリツ</t>
    </rPh>
    <rPh sb="13" eb="14">
      <t>ヒク</t>
    </rPh>
    <rPh sb="152" eb="154">
      <t>ゾウカ</t>
    </rPh>
    <rPh sb="155" eb="158">
      <t>ショリジョウ</t>
    </rPh>
    <rPh sb="175" eb="176">
      <t>カンガ</t>
    </rPh>
    <rPh sb="181" eb="184">
      <t>ゼンネンド</t>
    </rPh>
    <rPh sb="184" eb="186">
      <t>タイヒ</t>
    </rPh>
    <rPh sb="189" eb="191">
      <t>カイゼン</t>
    </rPh>
    <rPh sb="216" eb="218">
      <t>ヒツヨウ</t>
    </rPh>
    <rPh sb="242" eb="244">
      <t>ルイジ</t>
    </rPh>
    <rPh sb="244" eb="246">
      <t>ダンタイ</t>
    </rPh>
    <rPh sb="247" eb="249">
      <t>ゼンコク</t>
    </rPh>
    <rPh sb="249" eb="251">
      <t>ヘイキン</t>
    </rPh>
    <rPh sb="252" eb="253">
      <t>クラ</t>
    </rPh>
    <rPh sb="254" eb="255">
      <t>ヤク</t>
    </rPh>
    <rPh sb="256" eb="257">
      <t>バイ</t>
    </rPh>
    <rPh sb="258" eb="260">
      <t>ワリアイ</t>
    </rPh>
    <rPh sb="261" eb="262">
      <t>タカ</t>
    </rPh>
    <rPh sb="272" eb="275">
      <t>シヨウリョウ</t>
    </rPh>
    <rPh sb="275" eb="277">
      <t>タンカ</t>
    </rPh>
    <rPh sb="278" eb="279">
      <t>ヒク</t>
    </rPh>
    <rPh sb="281" eb="282">
      <t>オモ</t>
    </rPh>
    <rPh sb="283" eb="285">
      <t>ヨウイン</t>
    </rPh>
    <rPh sb="291" eb="293">
      <t>ケイヒ</t>
    </rPh>
    <rPh sb="293" eb="295">
      <t>カイシュウ</t>
    </rPh>
    <rPh sb="295" eb="296">
      <t>リツ</t>
    </rPh>
    <rPh sb="299" eb="301">
      <t>ゼンコク</t>
    </rPh>
    <rPh sb="301" eb="303">
      <t>ヘイキン</t>
    </rPh>
    <rPh sb="304" eb="306">
      <t>ハンブン</t>
    </rPh>
    <rPh sb="306" eb="308">
      <t>イカ</t>
    </rPh>
    <rPh sb="331" eb="332">
      <t>マカナ</t>
    </rPh>
    <rPh sb="337" eb="339">
      <t>ジョウキョウ</t>
    </rPh>
    <rPh sb="343" eb="345">
      <t>カイシュウ</t>
    </rPh>
    <rPh sb="345" eb="346">
      <t>リツ</t>
    </rPh>
    <rPh sb="394" eb="396">
      <t>ヒヨウ</t>
    </rPh>
    <rPh sb="399" eb="401">
      <t>ゼンコク</t>
    </rPh>
    <rPh sb="401" eb="403">
      <t>ヘイキン</t>
    </rPh>
    <rPh sb="406" eb="407">
      <t>ヒク</t>
    </rPh>
    <rPh sb="408" eb="410">
      <t>キンガク</t>
    </rPh>
    <rPh sb="445" eb="448">
      <t>スイセンカ</t>
    </rPh>
    <rPh sb="449" eb="450">
      <t>オコナ</t>
    </rPh>
    <rPh sb="461" eb="463">
      <t>ゼンコク</t>
    </rPh>
    <rPh sb="463" eb="465">
      <t>ヘイキン</t>
    </rPh>
    <rPh sb="467" eb="468">
      <t>タカ</t>
    </rPh>
    <rPh sb="469" eb="471">
      <t>スウチ</t>
    </rPh>
    <rPh sb="517" eb="520">
      <t>スイセンカ</t>
    </rPh>
    <rPh sb="520" eb="521">
      <t>リツ</t>
    </rPh>
    <rPh sb="522" eb="524">
      <t>コウジョウ</t>
    </rPh>
    <rPh sb="525" eb="527">
      <t>ケイヒ</t>
    </rPh>
    <rPh sb="528" eb="530">
      <t>サクゲン</t>
    </rPh>
    <rPh sb="532" eb="533">
      <t>ト</t>
    </rPh>
    <rPh sb="534" eb="535">
      <t>ク</t>
    </rPh>
    <phoneticPr fontId="4"/>
  </si>
  <si>
    <t>　管渠の耐用年数が50年であるが、建設開始から40年経過している管渠もあり、今後においては緊急を要する修繕等が発生する可能性がある。それを回避するために長寿命化対策として、平成25年度からアセットマネジメント業務を実施しており、現在は管渠の健全度を調査中である。
　管渠の更新については、長寿命化計画により実施しているが、将来的には耐用年数に達することから、改築・更新時期を迎える管渠が増加すること等が考えられるため、設備の回復・予防保全のための修繕や事業費の平準化を図り、計画的かつ効率的な維持修繕・改築更新に取り組む必要がある。</t>
    <rPh sb="32" eb="34">
      <t>カンキョ</t>
    </rPh>
    <phoneticPr fontId="4"/>
  </si>
  <si>
    <t>　収益的収支比率や経費回収率の改善に向け、収入の増加と維持管理費などの経費の節減努力を継続して行う。
　H28年度から３年ごとの料金改定を実施し、合わせて徴収率の向上や水洗化率の向上に努めるとともに、投資の平準化による借入額の抑制を行い一般会計繰入金の減少にも努める。
　老朽化対策については、アセットマネジメント業務をH28年度も行い、長寿命化対策に取り組む。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18" eb="19">
      <t>ム</t>
    </rPh>
    <rPh sb="24" eb="26">
      <t>ゾウカ</t>
    </rPh>
    <rPh sb="27" eb="29">
      <t>イジ</t>
    </rPh>
    <rPh sb="29" eb="32">
      <t>カンリヒ</t>
    </rPh>
    <rPh sb="47" eb="48">
      <t>オコナ</t>
    </rPh>
    <rPh sb="73" eb="74">
      <t>ア</t>
    </rPh>
    <rPh sb="77" eb="79">
      <t>チョウシュウ</t>
    </rPh>
    <rPh sb="79" eb="80">
      <t>リツ</t>
    </rPh>
    <rPh sb="81" eb="83">
      <t>コウジョウ</t>
    </rPh>
    <rPh sb="84" eb="87">
      <t>スイセンカ</t>
    </rPh>
    <rPh sb="87" eb="88">
      <t>リツ</t>
    </rPh>
    <rPh sb="89" eb="91">
      <t>コウジョウ</t>
    </rPh>
    <rPh sb="92" eb="93">
      <t>ツト</t>
    </rPh>
    <rPh sb="130" eb="131">
      <t>ツト</t>
    </rPh>
    <rPh sb="176" eb="177">
      <t>ト</t>
    </rPh>
    <rPh sb="178" eb="179">
      <t>ク</t>
    </rPh>
    <rPh sb="186" eb="188">
      <t>カンリ</t>
    </rPh>
    <rPh sb="251" eb="253">
      <t>アンテイ</t>
    </rPh>
    <rPh sb="255" eb="257">
      <t>シュウニュウ</t>
    </rPh>
    <rPh sb="258" eb="260">
      <t>カクホ</t>
    </rPh>
    <rPh sb="301" eb="302">
      <t>オコナ</t>
    </rPh>
    <rPh sb="308" eb="3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</si>
</sst>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0.24</c:v>
                </c:pt>
                <c:pt idx="1">
                  <c:v>0.09</c:v>
                </c:pt>
                <c:pt idx="2">
                  <c:v>0.02</c:v>
                </c:pt>
                <c:pt idx="3" formatCode="#,##0.00;&quot;△&quot;#,##0.00">
                  <c:v>0</c:v>
                </c:pt>
                <c:pt idx="4" formatCode="#,##0.00;&quot;△&quot;#,##0.00">
                  <c:v>0</c:v>
                </c:pt>
              </c:numCache>
            </c:numRef>
          </c:val>
          <c:extLst>
            <c:ext xmlns:c16="http://schemas.microsoft.com/office/drawing/2014/chart" uri="{C3380CC4-5D6E-409C-BE32-E72D297353CC}">
              <c16:uniqueId val="{00000000-0152-40CE-9C32-560C823EB143}"/>
            </c:ext>
          </c:extLst>
        </c:ser>
        <c:dLbls>
          <c:showLegendKey val="0"/>
          <c:showVal val="0"/>
          <c:showCatName val="0"/>
          <c:showSerName val="0"/>
          <c:showPercent val="0"/>
          <c:showBubbleSize val="0"/>
        </c:dLbls>
        <c:gapWidth val="150"/>
        <c:axId val="148804736"/>
        <c:axId val="148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0.1</c:v>
                </c:pt>
                <c:pt idx="4">
                  <c:v>0.27</c:v>
                </c:pt>
              </c:numCache>
            </c:numRef>
          </c:val>
          <c:smooth val="0"/>
          <c:extLst>
            <c:ext xmlns:c16="http://schemas.microsoft.com/office/drawing/2014/chart" uri="{C3380CC4-5D6E-409C-BE32-E72D297353CC}">
              <c16:uniqueId val="{00000001-0152-40CE-9C32-560C823EB143}"/>
            </c:ext>
          </c:extLst>
        </c:ser>
        <c:dLbls>
          <c:showLegendKey val="0"/>
          <c:showVal val="0"/>
          <c:showCatName val="0"/>
          <c:showSerName val="0"/>
          <c:showPercent val="0"/>
          <c:showBubbleSize val="0"/>
        </c:dLbls>
        <c:marker val="1"/>
        <c:smooth val="0"/>
        <c:axId val="148804736"/>
        <c:axId val="148806656"/>
      </c:lineChart>
      <c:dateAx>
        <c:axId val="148804736"/>
        <c:scaling>
          <c:orientation val="minMax"/>
        </c:scaling>
        <c:delete val="1"/>
        <c:axPos val="b"/>
        <c:numFmt formatCode="ge" sourceLinked="1"/>
        <c:majorTickMark val="none"/>
        <c:minorTickMark val="none"/>
        <c:tickLblPos val="none"/>
        <c:crossAx val="148806656"/>
        <c:crosses val="autoZero"/>
        <c:auto val="1"/>
        <c:lblOffset val="100"/>
        <c:baseTimeUnit val="years"/>
      </c:dateAx>
      <c:valAx>
        <c:axId val="148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82.78</c:v>
                </c:pt>
                <c:pt idx="1">
                  <c:v>82.81</c:v>
                </c:pt>
                <c:pt idx="2">
                  <c:v>82.86</c:v>
                </c:pt>
                <c:pt idx="3">
                  <c:v>80.62</c:v>
                </c:pt>
                <c:pt idx="4">
                  <c:v>77.89</c:v>
                </c:pt>
              </c:numCache>
            </c:numRef>
          </c:val>
          <c:extLst>
            <c:ext xmlns:c16="http://schemas.microsoft.com/office/drawing/2014/chart" uri="{C3380CC4-5D6E-409C-BE32-E72D297353CC}">
              <c16:uniqueId val="{00000000-855B-4FEC-8962-A248F1B66364}"/>
            </c:ext>
          </c:extLst>
        </c:ser>
        <c:dLbls>
          <c:showLegendKey val="0"/>
          <c:showVal val="0"/>
          <c:showCatName val="0"/>
          <c:showSerName val="0"/>
          <c:showPercent val="0"/>
          <c:showBubbleSize val="0"/>
        </c:dLbls>
        <c:gapWidth val="150"/>
        <c:axId val="150452480"/>
        <c:axId val="1504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64.87</c:v>
                </c:pt>
                <c:pt idx="4">
                  <c:v>65.62</c:v>
                </c:pt>
              </c:numCache>
            </c:numRef>
          </c:val>
          <c:smooth val="0"/>
          <c:extLst>
            <c:ext xmlns:c16="http://schemas.microsoft.com/office/drawing/2014/chart" uri="{C3380CC4-5D6E-409C-BE32-E72D297353CC}">
              <c16:uniqueId val="{00000001-855B-4FEC-8962-A248F1B66364}"/>
            </c:ext>
          </c:extLst>
        </c:ser>
        <c:dLbls>
          <c:showLegendKey val="0"/>
          <c:showVal val="0"/>
          <c:showCatName val="0"/>
          <c:showSerName val="0"/>
          <c:showPercent val="0"/>
          <c:showBubbleSize val="0"/>
        </c:dLbls>
        <c:marker val="1"/>
        <c:smooth val="0"/>
        <c:axId val="150452480"/>
        <c:axId val="150479232"/>
      </c:lineChart>
      <c:dateAx>
        <c:axId val="150452480"/>
        <c:scaling>
          <c:orientation val="minMax"/>
        </c:scaling>
        <c:delete val="1"/>
        <c:axPos val="b"/>
        <c:numFmt formatCode="ge" sourceLinked="1"/>
        <c:majorTickMark val="none"/>
        <c:minorTickMark val="none"/>
        <c:tickLblPos val="none"/>
        <c:crossAx val="150479232"/>
        <c:crosses val="autoZero"/>
        <c:auto val="1"/>
        <c:lblOffset val="100"/>
        <c:baseTimeUnit val="years"/>
      </c:dateAx>
      <c:valAx>
        <c:axId val="1504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90.59</c:v>
                </c:pt>
                <c:pt idx="1">
                  <c:v>90.93</c:v>
                </c:pt>
                <c:pt idx="2">
                  <c:v>91.53</c:v>
                </c:pt>
                <c:pt idx="3">
                  <c:v>91.81</c:v>
                </c:pt>
                <c:pt idx="4">
                  <c:v>92.61</c:v>
                </c:pt>
              </c:numCache>
            </c:numRef>
          </c:val>
          <c:extLst>
            <c:ext xmlns:c16="http://schemas.microsoft.com/office/drawing/2014/chart" uri="{C3380CC4-5D6E-409C-BE32-E72D297353CC}">
              <c16:uniqueId val="{00000000-1C04-4692-9EA9-0FA797421822}"/>
            </c:ext>
          </c:extLst>
        </c:ser>
        <c:dLbls>
          <c:showLegendKey val="0"/>
          <c:showVal val="0"/>
          <c:showCatName val="0"/>
          <c:showSerName val="0"/>
          <c:showPercent val="0"/>
          <c:showBubbleSize val="0"/>
        </c:dLbls>
        <c:gapWidth val="150"/>
        <c:axId val="150513536"/>
        <c:axId val="150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91.11</c:v>
                </c:pt>
                <c:pt idx="4">
                  <c:v>91.44</c:v>
                </c:pt>
              </c:numCache>
            </c:numRef>
          </c:val>
          <c:smooth val="0"/>
          <c:extLst>
            <c:ext xmlns:c16="http://schemas.microsoft.com/office/drawing/2014/chart" uri="{C3380CC4-5D6E-409C-BE32-E72D297353CC}">
              <c16:uniqueId val="{00000001-1C04-4692-9EA9-0FA797421822}"/>
            </c:ext>
          </c:extLst>
        </c:ser>
        <c:dLbls>
          <c:showLegendKey val="0"/>
          <c:showVal val="0"/>
          <c:showCatName val="0"/>
          <c:showSerName val="0"/>
          <c:showPercent val="0"/>
          <c:showBubbleSize val="0"/>
        </c:dLbls>
        <c:marker val="1"/>
        <c:smooth val="0"/>
        <c:axId val="150513536"/>
        <c:axId val="150519808"/>
      </c:lineChart>
      <c:dateAx>
        <c:axId val="150513536"/>
        <c:scaling>
          <c:orientation val="minMax"/>
        </c:scaling>
        <c:delete val="1"/>
        <c:axPos val="b"/>
        <c:numFmt formatCode="ge" sourceLinked="1"/>
        <c:majorTickMark val="none"/>
        <c:minorTickMark val="none"/>
        <c:tickLblPos val="none"/>
        <c:crossAx val="150519808"/>
        <c:crosses val="autoZero"/>
        <c:auto val="1"/>
        <c:lblOffset val="100"/>
        <c:baseTimeUnit val="years"/>
      </c:dateAx>
      <c:valAx>
        <c:axId val="150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37.92</c:v>
                </c:pt>
                <c:pt idx="1">
                  <c:v>39.67</c:v>
                </c:pt>
                <c:pt idx="2">
                  <c:v>36.39</c:v>
                </c:pt>
                <c:pt idx="3">
                  <c:v>39.28</c:v>
                </c:pt>
                <c:pt idx="4">
                  <c:v>43.41</c:v>
                </c:pt>
              </c:numCache>
            </c:numRef>
          </c:val>
          <c:extLst>
            <c:ext xmlns:c16="http://schemas.microsoft.com/office/drawing/2014/chart" uri="{C3380CC4-5D6E-409C-BE32-E72D297353CC}">
              <c16:uniqueId val="{00000000-54F0-4616-8B3F-B503BFDF1F3F}"/>
            </c:ext>
          </c:extLst>
        </c:ser>
        <c:dLbls>
          <c:showLegendKey val="0"/>
          <c:showVal val="0"/>
          <c:showCatName val="0"/>
          <c:showSerName val="0"/>
          <c:showPercent val="0"/>
          <c:showBubbleSize val="0"/>
        </c:dLbls>
        <c:gapWidth val="150"/>
        <c:axId val="148828928"/>
        <c:axId val="148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F0-4616-8B3F-B503BFDF1F3F}"/>
            </c:ext>
          </c:extLst>
        </c:ser>
        <c:dLbls>
          <c:showLegendKey val="0"/>
          <c:showVal val="0"/>
          <c:showCatName val="0"/>
          <c:showSerName val="0"/>
          <c:showPercent val="0"/>
          <c:showBubbleSize val="0"/>
        </c:dLbls>
        <c:marker val="1"/>
        <c:smooth val="0"/>
        <c:axId val="148828928"/>
        <c:axId val="148830848"/>
      </c:lineChart>
      <c:dateAx>
        <c:axId val="148828928"/>
        <c:scaling>
          <c:orientation val="minMax"/>
        </c:scaling>
        <c:delete val="1"/>
        <c:axPos val="b"/>
        <c:numFmt formatCode="ge" sourceLinked="1"/>
        <c:majorTickMark val="none"/>
        <c:minorTickMark val="none"/>
        <c:tickLblPos val="none"/>
        <c:crossAx val="148830848"/>
        <c:crosses val="autoZero"/>
        <c:auto val="1"/>
        <c:lblOffset val="100"/>
        <c:baseTimeUnit val="years"/>
      </c:dateAx>
      <c:valAx>
        <c:axId val="148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7A-4F24-B3C1-7391D5D57CF9}"/>
            </c:ext>
          </c:extLst>
        </c:ser>
        <c:dLbls>
          <c:showLegendKey val="0"/>
          <c:showVal val="0"/>
          <c:showCatName val="0"/>
          <c:showSerName val="0"/>
          <c:showPercent val="0"/>
          <c:showBubbleSize val="0"/>
        </c:dLbls>
        <c:gapWidth val="150"/>
        <c:axId val="148869504"/>
        <c:axId val="148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7A-4F24-B3C1-7391D5D57CF9}"/>
            </c:ext>
          </c:extLst>
        </c:ser>
        <c:dLbls>
          <c:showLegendKey val="0"/>
          <c:showVal val="0"/>
          <c:showCatName val="0"/>
          <c:showSerName val="0"/>
          <c:showPercent val="0"/>
          <c:showBubbleSize val="0"/>
        </c:dLbls>
        <c:marker val="1"/>
        <c:smooth val="0"/>
        <c:axId val="148869504"/>
        <c:axId val="148871424"/>
      </c:lineChart>
      <c:dateAx>
        <c:axId val="148869504"/>
        <c:scaling>
          <c:orientation val="minMax"/>
        </c:scaling>
        <c:delete val="1"/>
        <c:axPos val="b"/>
        <c:numFmt formatCode="ge" sourceLinked="1"/>
        <c:majorTickMark val="none"/>
        <c:minorTickMark val="none"/>
        <c:tickLblPos val="none"/>
        <c:crossAx val="148871424"/>
        <c:crosses val="autoZero"/>
        <c:auto val="1"/>
        <c:lblOffset val="100"/>
        <c:baseTimeUnit val="years"/>
      </c:dateAx>
      <c:valAx>
        <c:axId val="148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69-46E9-9139-345211409E73}"/>
            </c:ext>
          </c:extLst>
        </c:ser>
        <c:dLbls>
          <c:showLegendKey val="0"/>
          <c:showVal val="0"/>
          <c:showCatName val="0"/>
          <c:showSerName val="0"/>
          <c:showPercent val="0"/>
          <c:showBubbleSize val="0"/>
        </c:dLbls>
        <c:gapWidth val="150"/>
        <c:axId val="149032960"/>
        <c:axId val="1490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9-46E9-9139-345211409E73}"/>
            </c:ext>
          </c:extLst>
        </c:ser>
        <c:dLbls>
          <c:showLegendKey val="0"/>
          <c:showVal val="0"/>
          <c:showCatName val="0"/>
          <c:showSerName val="0"/>
          <c:showPercent val="0"/>
          <c:showBubbleSize val="0"/>
        </c:dLbls>
        <c:marker val="1"/>
        <c:smooth val="0"/>
        <c:axId val="149032960"/>
        <c:axId val="149034880"/>
      </c:lineChart>
      <c:dateAx>
        <c:axId val="149032960"/>
        <c:scaling>
          <c:orientation val="minMax"/>
        </c:scaling>
        <c:delete val="1"/>
        <c:axPos val="b"/>
        <c:numFmt formatCode="ge" sourceLinked="1"/>
        <c:majorTickMark val="none"/>
        <c:minorTickMark val="none"/>
        <c:tickLblPos val="none"/>
        <c:crossAx val="149034880"/>
        <c:crosses val="autoZero"/>
        <c:auto val="1"/>
        <c:lblOffset val="100"/>
        <c:baseTimeUnit val="years"/>
      </c:dateAx>
      <c:valAx>
        <c:axId val="1490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90-4CE2-B6E9-13BE36DCE64E}"/>
            </c:ext>
          </c:extLst>
        </c:ser>
        <c:dLbls>
          <c:showLegendKey val="0"/>
          <c:showVal val="0"/>
          <c:showCatName val="0"/>
          <c:showSerName val="0"/>
          <c:showPercent val="0"/>
          <c:showBubbleSize val="0"/>
        </c:dLbls>
        <c:gapWidth val="150"/>
        <c:axId val="149061632"/>
        <c:axId val="1490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0-4CE2-B6E9-13BE36DCE64E}"/>
            </c:ext>
          </c:extLst>
        </c:ser>
        <c:dLbls>
          <c:showLegendKey val="0"/>
          <c:showVal val="0"/>
          <c:showCatName val="0"/>
          <c:showSerName val="0"/>
          <c:showPercent val="0"/>
          <c:showBubbleSize val="0"/>
        </c:dLbls>
        <c:marker val="1"/>
        <c:smooth val="0"/>
        <c:axId val="149061632"/>
        <c:axId val="149063552"/>
      </c:lineChart>
      <c:dateAx>
        <c:axId val="149061632"/>
        <c:scaling>
          <c:orientation val="minMax"/>
        </c:scaling>
        <c:delete val="1"/>
        <c:axPos val="b"/>
        <c:numFmt formatCode="ge" sourceLinked="1"/>
        <c:majorTickMark val="none"/>
        <c:minorTickMark val="none"/>
        <c:tickLblPos val="none"/>
        <c:crossAx val="149063552"/>
        <c:crosses val="autoZero"/>
        <c:auto val="1"/>
        <c:lblOffset val="100"/>
        <c:baseTimeUnit val="years"/>
      </c:dateAx>
      <c:valAx>
        <c:axId val="1490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EC-4CE8-B2D9-6DC1682C41F7}"/>
            </c:ext>
          </c:extLst>
        </c:ser>
        <c:dLbls>
          <c:showLegendKey val="0"/>
          <c:showVal val="0"/>
          <c:showCatName val="0"/>
          <c:showSerName val="0"/>
          <c:showPercent val="0"/>
          <c:showBubbleSize val="0"/>
        </c:dLbls>
        <c:gapWidth val="150"/>
        <c:axId val="150146432"/>
        <c:axId val="150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C-4CE8-B2D9-6DC1682C41F7}"/>
            </c:ext>
          </c:extLst>
        </c:ser>
        <c:dLbls>
          <c:showLegendKey val="0"/>
          <c:showVal val="0"/>
          <c:showCatName val="0"/>
          <c:showSerName val="0"/>
          <c:showPercent val="0"/>
          <c:showBubbleSize val="0"/>
        </c:dLbls>
        <c:marker val="1"/>
        <c:smooth val="0"/>
        <c:axId val="150146432"/>
        <c:axId val="150148608"/>
      </c:lineChart>
      <c:dateAx>
        <c:axId val="150146432"/>
        <c:scaling>
          <c:orientation val="minMax"/>
        </c:scaling>
        <c:delete val="1"/>
        <c:axPos val="b"/>
        <c:numFmt formatCode="ge" sourceLinked="1"/>
        <c:majorTickMark val="none"/>
        <c:minorTickMark val="none"/>
        <c:tickLblPos val="none"/>
        <c:crossAx val="150148608"/>
        <c:crosses val="autoZero"/>
        <c:auto val="1"/>
        <c:lblOffset val="100"/>
        <c:baseTimeUnit val="years"/>
      </c:dateAx>
      <c:valAx>
        <c:axId val="150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3430.13</c:v>
                </c:pt>
                <c:pt idx="1">
                  <c:v>3294.44</c:v>
                </c:pt>
                <c:pt idx="2">
                  <c:v>3507.22</c:v>
                </c:pt>
                <c:pt idx="3">
                  <c:v>3198.68</c:v>
                </c:pt>
                <c:pt idx="4">
                  <c:v>2733.3</c:v>
                </c:pt>
              </c:numCache>
            </c:numRef>
          </c:val>
          <c:extLst>
            <c:ext xmlns:c16="http://schemas.microsoft.com/office/drawing/2014/chart" uri="{C3380CC4-5D6E-409C-BE32-E72D297353CC}">
              <c16:uniqueId val="{00000000-3028-43FA-8B0D-1BAD0DCDDAE7}"/>
            </c:ext>
          </c:extLst>
        </c:ser>
        <c:dLbls>
          <c:showLegendKey val="0"/>
          <c:showVal val="0"/>
          <c:showCatName val="0"/>
          <c:showSerName val="0"/>
          <c:showPercent val="0"/>
          <c:showBubbleSize val="0"/>
        </c:dLbls>
        <c:gapWidth val="150"/>
        <c:axId val="150166528"/>
        <c:axId val="15017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854.16</c:v>
                </c:pt>
                <c:pt idx="4">
                  <c:v>848.31</c:v>
                </c:pt>
              </c:numCache>
            </c:numRef>
          </c:val>
          <c:smooth val="0"/>
          <c:extLst>
            <c:ext xmlns:c16="http://schemas.microsoft.com/office/drawing/2014/chart" uri="{C3380CC4-5D6E-409C-BE32-E72D297353CC}">
              <c16:uniqueId val="{00000001-3028-43FA-8B0D-1BAD0DCDDAE7}"/>
            </c:ext>
          </c:extLst>
        </c:ser>
        <c:dLbls>
          <c:showLegendKey val="0"/>
          <c:showVal val="0"/>
          <c:showCatName val="0"/>
          <c:showSerName val="0"/>
          <c:showPercent val="0"/>
          <c:showBubbleSize val="0"/>
        </c:dLbls>
        <c:marker val="1"/>
        <c:smooth val="0"/>
        <c:axId val="150166528"/>
        <c:axId val="150176896"/>
      </c:lineChart>
      <c:dateAx>
        <c:axId val="150166528"/>
        <c:scaling>
          <c:orientation val="minMax"/>
        </c:scaling>
        <c:delete val="1"/>
        <c:axPos val="b"/>
        <c:numFmt formatCode="ge" sourceLinked="1"/>
        <c:majorTickMark val="none"/>
        <c:minorTickMark val="none"/>
        <c:tickLblPos val="none"/>
        <c:crossAx val="150176896"/>
        <c:crosses val="autoZero"/>
        <c:auto val="1"/>
        <c:lblOffset val="100"/>
        <c:baseTimeUnit val="years"/>
      </c:dateAx>
      <c:valAx>
        <c:axId val="1501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36.43</c:v>
                </c:pt>
                <c:pt idx="1">
                  <c:v>36.99</c:v>
                </c:pt>
                <c:pt idx="2">
                  <c:v>36.299999999999997</c:v>
                </c:pt>
                <c:pt idx="3">
                  <c:v>37.72</c:v>
                </c:pt>
                <c:pt idx="4">
                  <c:v>40.32</c:v>
                </c:pt>
              </c:numCache>
            </c:numRef>
          </c:val>
          <c:extLst>
            <c:ext xmlns:c16="http://schemas.microsoft.com/office/drawing/2014/chart" uri="{C3380CC4-5D6E-409C-BE32-E72D297353CC}">
              <c16:uniqueId val="{00000000-A65F-43A3-AD50-A87E9C8AAB8F}"/>
            </c:ext>
          </c:extLst>
        </c:ser>
        <c:dLbls>
          <c:showLegendKey val="0"/>
          <c:showVal val="0"/>
          <c:showCatName val="0"/>
          <c:showSerName val="0"/>
          <c:showPercent val="0"/>
          <c:showBubbleSize val="0"/>
        </c:dLbls>
        <c:gapWidth val="150"/>
        <c:axId val="150346368"/>
        <c:axId val="1503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93.13</c:v>
                </c:pt>
                <c:pt idx="4">
                  <c:v>94.38</c:v>
                </c:pt>
              </c:numCache>
            </c:numRef>
          </c:val>
          <c:smooth val="0"/>
          <c:extLst>
            <c:ext xmlns:c16="http://schemas.microsoft.com/office/drawing/2014/chart" uri="{C3380CC4-5D6E-409C-BE32-E72D297353CC}">
              <c16:uniqueId val="{00000001-A65F-43A3-AD50-A87E9C8AAB8F}"/>
            </c:ext>
          </c:extLst>
        </c:ser>
        <c:dLbls>
          <c:showLegendKey val="0"/>
          <c:showVal val="0"/>
          <c:showCatName val="0"/>
          <c:showSerName val="0"/>
          <c:showPercent val="0"/>
          <c:showBubbleSize val="0"/>
        </c:dLbls>
        <c:marker val="1"/>
        <c:smooth val="0"/>
        <c:axId val="150346368"/>
        <c:axId val="150360832"/>
      </c:lineChart>
      <c:dateAx>
        <c:axId val="150346368"/>
        <c:scaling>
          <c:orientation val="minMax"/>
        </c:scaling>
        <c:delete val="1"/>
        <c:axPos val="b"/>
        <c:numFmt formatCode="ge" sourceLinked="1"/>
        <c:majorTickMark val="none"/>
        <c:minorTickMark val="none"/>
        <c:tickLblPos val="none"/>
        <c:crossAx val="150360832"/>
        <c:crosses val="autoZero"/>
        <c:auto val="1"/>
        <c:lblOffset val="100"/>
        <c:baseTimeUnit val="years"/>
      </c:dateAx>
      <c:valAx>
        <c:axId val="1503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167.61</c:v>
                </c:pt>
                <c:pt idx="1">
                  <c:v>165.06</c:v>
                </c:pt>
                <c:pt idx="2">
                  <c:v>168.21</c:v>
                </c:pt>
                <c:pt idx="3">
                  <c:v>167.1</c:v>
                </c:pt>
                <c:pt idx="4">
                  <c:v>158.56</c:v>
                </c:pt>
              </c:numCache>
            </c:numRef>
          </c:val>
          <c:extLst>
            <c:ext xmlns:c16="http://schemas.microsoft.com/office/drawing/2014/chart" uri="{C3380CC4-5D6E-409C-BE32-E72D297353CC}">
              <c16:uniqueId val="{00000000-51A1-4634-81BC-14F8788B3F9C}"/>
            </c:ext>
          </c:extLst>
        </c:ser>
        <c:dLbls>
          <c:showLegendKey val="0"/>
          <c:showVal val="0"/>
          <c:showCatName val="0"/>
          <c:showSerName val="0"/>
          <c:showPercent val="0"/>
          <c:showBubbleSize val="0"/>
        </c:dLbls>
        <c:gapWidth val="150"/>
        <c:axId val="150379136"/>
        <c:axId val="1504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167.97</c:v>
                </c:pt>
                <c:pt idx="4">
                  <c:v>165.45</c:v>
                </c:pt>
              </c:numCache>
            </c:numRef>
          </c:val>
          <c:smooth val="0"/>
          <c:extLst>
            <c:ext xmlns:c16="http://schemas.microsoft.com/office/drawing/2014/chart" uri="{C3380CC4-5D6E-409C-BE32-E72D297353CC}">
              <c16:uniqueId val="{00000001-51A1-4634-81BC-14F8788B3F9C}"/>
            </c:ext>
          </c:extLst>
        </c:ser>
        <c:dLbls>
          <c:showLegendKey val="0"/>
          <c:showVal val="0"/>
          <c:showCatName val="0"/>
          <c:showSerName val="0"/>
          <c:showPercent val="0"/>
          <c:showBubbleSize val="0"/>
        </c:dLbls>
        <c:marker val="1"/>
        <c:smooth val="0"/>
        <c:axId val="150379136"/>
        <c:axId val="150401792"/>
      </c:lineChart>
      <c:dateAx>
        <c:axId val="150379136"/>
        <c:scaling>
          <c:orientation val="minMax"/>
        </c:scaling>
        <c:delete val="1"/>
        <c:axPos val="b"/>
        <c:numFmt formatCode="ge" sourceLinked="1"/>
        <c:majorTickMark val="none"/>
        <c:minorTickMark val="none"/>
        <c:tickLblPos val="none"/>
        <c:crossAx val="150401792"/>
        <c:crosses val="autoZero"/>
        <c:auto val="1"/>
        <c:lblOffset val="100"/>
        <c:baseTimeUnit val="years"/>
      </c:dateAx>
      <c:valAx>
        <c:axId val="1504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13"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愛媛県　西条市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112230</v>
      </c>
      <c r="AM8" s="64"/>
      <c r="AN8" s="64"/>
      <c r="AO8" s="64"/>
      <c r="AP8" s="64"/>
      <c r="AQ8" s="64"/>
      <c r="AR8" s="64"/>
      <c r="AS8" s="64"/>
      <c r="AT8" s="63">
        <f>データ!S6</f>
        <v>509.98</v>
      </c>
      <c r="AU8" s="63"/>
      <c r="AV8" s="63"/>
      <c r="AW8" s="63"/>
      <c r="AX8" s="63"/>
      <c r="AY8" s="63"/>
      <c r="AZ8" s="63"/>
      <c r="BA8" s="63"/>
      <c r="BB8" s="63">
        <f>データ!T6</f>
        <v>220.07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55.95</v>
      </c>
      <c r="Q10" s="63"/>
      <c r="R10" s="63"/>
      <c r="S10" s="63"/>
      <c r="T10" s="63"/>
      <c r="U10" s="63"/>
      <c r="V10" s="63"/>
      <c r="W10" s="63">
        <f>データ!P6</f>
        <v>73.209999999999994</v>
      </c>
      <c r="X10" s="63"/>
      <c r="Y10" s="63"/>
      <c r="Z10" s="63"/>
      <c r="AA10" s="63"/>
      <c r="AB10" s="63"/>
      <c r="AC10" s="63"/>
      <c r="AD10" s="64">
        <f>データ!Q6</f>
        <v>1790</v>
      </c>
      <c r="AE10" s="64"/>
      <c r="AF10" s="64"/>
      <c r="AG10" s="64"/>
      <c r="AH10" s="64"/>
      <c r="AI10" s="64"/>
      <c r="AJ10" s="64"/>
      <c r="AK10" s="2"/>
      <c r="AL10" s="64">
        <f>データ!U6</f>
        <v>62551</v>
      </c>
      <c r="AM10" s="64"/>
      <c r="AN10" s="64"/>
      <c r="AO10" s="64"/>
      <c r="AP10" s="64"/>
      <c r="AQ10" s="64"/>
      <c r="AR10" s="64"/>
      <c r="AS10" s="64"/>
      <c r="AT10" s="63">
        <f>データ!V6</f>
        <v>16.899999999999999</v>
      </c>
      <c r="AU10" s="63"/>
      <c r="AV10" s="63"/>
      <c r="AW10" s="63"/>
      <c r="AX10" s="63"/>
      <c r="AY10" s="63"/>
      <c r="AZ10" s="63"/>
      <c r="BA10" s="63"/>
      <c r="BB10" s="63">
        <f>データ!W6</f>
        <v>3701.24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382060</v>
      </c>
      <c r="D6" s="31">
        <f t="shared" si="3"/>
        <v>47</v>
      </c>
      <c r="E6" s="31">
        <f t="shared" si="3"/>
        <v>17</v>
      </c>
      <c r="F6" s="31">
        <f t="shared" si="3"/>
        <v>1</v>
      </c>
      <c r="G6" s="31">
        <f t="shared" si="3"/>
        <v>0</v>
      </c>
      <c r="H6" s="31" t="str">
        <f t="shared" si="3"/>
        <v>愛媛県　西条市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55.95</v>
      </c>
      <c r="P6" s="32">
        <f t="shared" si="3"/>
        <v>73.209999999999994</v>
      </c>
      <c r="Q6" s="32">
        <f t="shared" si="3"/>
        <v>1790</v>
      </c>
      <c r="R6" s="32">
        <f t="shared" si="3"/>
        <v>112230</v>
      </c>
      <c r="S6" s="32">
        <f t="shared" si="3"/>
        <v>509.98</v>
      </c>
      <c r="T6" s="32">
        <f t="shared" si="3"/>
        <v>220.07</v>
      </c>
      <c r="U6" s="32">
        <f t="shared" si="3"/>
        <v>62551</v>
      </c>
      <c r="V6" s="32">
        <f t="shared" si="3"/>
        <v>16.899999999999999</v>
      </c>
      <c r="W6" s="32">
        <f t="shared" si="3"/>
        <v>3701.24</v>
      </c>
      <c r="X6" s="33">
        <f>IF(X7="",NA(),X7)</f>
        <v>37.92</v>
      </c>
      <c r="Y6" s="33">
        <f t="shared" ref="Y6:AG6" si="4">IF(Y7="",NA(),Y7)</f>
        <v>39.67</v>
      </c>
      <c r="Z6" s="33">
        <f t="shared" si="4"/>
        <v>36.39</v>
      </c>
      <c r="AA6" s="33">
        <f t="shared" si="4"/>
        <v>39.28</v>
      </c>
      <c r="AB6" s="33">
        <f t="shared" si="4"/>
        <v>43.41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3430.13</v>
      </c>
      <c r="BF6" s="33">
        <f t="shared" ref="BF6:BN6" si="7">IF(BF7="",NA(),BF7)</f>
        <v>3294.44</v>
      </c>
      <c r="BG6" s="33">
        <f t="shared" si="7"/>
        <v>3507.22</v>
      </c>
      <c r="BH6" s="33">
        <f t="shared" si="7"/>
        <v>3198.68</v>
      </c>
      <c r="BI6" s="33">
        <f t="shared" si="7"/>
        <v>2733.3</v>
      </c>
      <c r="BJ6" s="33">
        <f t="shared" si="7"/>
        <v>1247.2</v>
      </c>
      <c r="BK6" s="33">
        <f t="shared" si="7"/>
        <v>1189.0999999999999</v>
      </c>
      <c r="BL6" s="33">
        <f t="shared" si="7"/>
        <v>1115.1099999999999</v>
      </c>
      <c r="BM6" s="33">
        <f t="shared" si="7"/>
        <v>854.16</v>
      </c>
      <c r="BN6" s="33">
        <f t="shared" si="7"/>
        <v>848.31</v>
      </c>
      <c r="BO6" s="32" t="str">
        <f>IF(BO7="","",IF(BO7="-","【-】","【"&amp;SUBSTITUTE(TEXT(BO7,"#,##0.00"),"-","△")&amp;"】"))</f>
        <v>【763.62】</v>
      </c>
      <c r="BP6" s="33">
        <f>IF(BP7="",NA(),BP7)</f>
        <v>36.43</v>
      </c>
      <c r="BQ6" s="33">
        <f t="shared" ref="BQ6:BY6" si="8">IF(BQ7="",NA(),BQ7)</f>
        <v>36.99</v>
      </c>
      <c r="BR6" s="33">
        <f t="shared" si="8"/>
        <v>36.299999999999997</v>
      </c>
      <c r="BS6" s="33">
        <f t="shared" si="8"/>
        <v>37.72</v>
      </c>
      <c r="BT6" s="33">
        <f t="shared" si="8"/>
        <v>40.32</v>
      </c>
      <c r="BU6" s="33">
        <f t="shared" si="8"/>
        <v>77.489999999999995</v>
      </c>
      <c r="BV6" s="33">
        <f t="shared" si="8"/>
        <v>78.78</v>
      </c>
      <c r="BW6" s="33">
        <f t="shared" si="8"/>
        <v>79.540000000000006</v>
      </c>
      <c r="BX6" s="33">
        <f t="shared" si="8"/>
        <v>93.13</v>
      </c>
      <c r="BY6" s="33">
        <f t="shared" si="8"/>
        <v>94.38</v>
      </c>
      <c r="BZ6" s="32" t="str">
        <f>IF(BZ7="","",IF(BZ7="-","【-】","【"&amp;SUBSTITUTE(TEXT(BZ7,"#,##0.00"),"-","△")&amp;"】"))</f>
        <v>【98.53】</v>
      </c>
      <c r="CA6" s="33">
        <f>IF(CA7="",NA(),CA7)</f>
        <v>167.61</v>
      </c>
      <c r="CB6" s="33">
        <f t="shared" ref="CB6:CJ6" si="9">IF(CB7="",NA(),CB7)</f>
        <v>165.06</v>
      </c>
      <c r="CC6" s="33">
        <f t="shared" si="9"/>
        <v>168.21</v>
      </c>
      <c r="CD6" s="33">
        <f t="shared" si="9"/>
        <v>167.1</v>
      </c>
      <c r="CE6" s="33">
        <f t="shared" si="9"/>
        <v>158.56</v>
      </c>
      <c r="CF6" s="33">
        <f t="shared" si="9"/>
        <v>201.25</v>
      </c>
      <c r="CG6" s="33">
        <f t="shared" si="9"/>
        <v>199.32</v>
      </c>
      <c r="CH6" s="33">
        <f t="shared" si="9"/>
        <v>199.36</v>
      </c>
      <c r="CI6" s="33">
        <f t="shared" si="9"/>
        <v>167.97</v>
      </c>
      <c r="CJ6" s="33">
        <f t="shared" si="9"/>
        <v>165.45</v>
      </c>
      <c r="CK6" s="32" t="str">
        <f>IF(CK7="","",IF(CK7="-","【-】","【"&amp;SUBSTITUTE(TEXT(CK7,"#,##0.00"),"-","△")&amp;"】"))</f>
        <v>【139.70】</v>
      </c>
      <c r="CL6" s="33">
        <f>IF(CL7="",NA(),CL7)</f>
        <v>82.78</v>
      </c>
      <c r="CM6" s="33">
        <f t="shared" ref="CM6:CU6" si="10">IF(CM7="",NA(),CM7)</f>
        <v>82.81</v>
      </c>
      <c r="CN6" s="33">
        <f t="shared" si="10"/>
        <v>82.86</v>
      </c>
      <c r="CO6" s="33">
        <f t="shared" si="10"/>
        <v>80.62</v>
      </c>
      <c r="CP6" s="33">
        <f t="shared" si="10"/>
        <v>77.89</v>
      </c>
      <c r="CQ6" s="33">
        <f t="shared" si="10"/>
        <v>63.88</v>
      </c>
      <c r="CR6" s="33">
        <f t="shared" si="10"/>
        <v>65.31</v>
      </c>
      <c r="CS6" s="33">
        <f t="shared" si="10"/>
        <v>62.09</v>
      </c>
      <c r="CT6" s="33">
        <f t="shared" si="10"/>
        <v>64.87</v>
      </c>
      <c r="CU6" s="33">
        <f t="shared" si="10"/>
        <v>65.62</v>
      </c>
      <c r="CV6" s="32" t="str">
        <f>IF(CV7="","",IF(CV7="-","【-】","【"&amp;SUBSTITUTE(TEXT(CV7,"#,##0.00"),"-","△")&amp;"】"))</f>
        <v>【60.01】</v>
      </c>
      <c r="CW6" s="33">
        <f>IF(CW7="",NA(),CW7)</f>
        <v>90.59</v>
      </c>
      <c r="CX6" s="33">
        <f t="shared" ref="CX6:DF6" si="11">IF(CX7="",NA(),CX7)</f>
        <v>90.93</v>
      </c>
      <c r="CY6" s="33">
        <f t="shared" si="11"/>
        <v>91.53</v>
      </c>
      <c r="CZ6" s="33">
        <f t="shared" si="11"/>
        <v>91.81</v>
      </c>
      <c r="DA6" s="33">
        <f t="shared" si="11"/>
        <v>92.61</v>
      </c>
      <c r="DB6" s="33">
        <f t="shared" si="11"/>
        <v>86.62</v>
      </c>
      <c r="DC6" s="33">
        <f t="shared" si="11"/>
        <v>87.07</v>
      </c>
      <c r="DD6" s="33">
        <f t="shared" si="11"/>
        <v>86.88</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0.24</v>
      </c>
      <c r="EE6" s="33">
        <f t="shared" ref="EE6:EM6" si="14">IF(EE7="",NA(),EE7)</f>
        <v>0.09</v>
      </c>
      <c r="EF6" s="33">
        <f t="shared" si="14"/>
        <v>0.02</v>
      </c>
      <c r="EG6" s="32">
        <f t="shared" si="14"/>
        <v>0</v>
      </c>
      <c r="EH6" s="32">
        <f t="shared" si="14"/>
        <v>0</v>
      </c>
      <c r="EI6" s="33">
        <f t="shared" si="14"/>
        <v>0.05</v>
      </c>
      <c r="EJ6" s="33">
        <f t="shared" si="14"/>
        <v>0.04</v>
      </c>
      <c r="EK6" s="33">
        <f t="shared" si="14"/>
        <v>0.06</v>
      </c>
      <c r="EL6" s="33">
        <f t="shared" si="14"/>
        <v>0.1</v>
      </c>
      <c r="EM6" s="33">
        <f t="shared" si="14"/>
        <v>0.27</v>
      </c>
      <c r="EN6" s="32" t="str">
        <f>IF(EN7="","",IF(EN7="-","【-】","【"&amp;SUBSTITUTE(TEXT(EN7,"#,##0.00"),"-","△")&amp;"】"))</f>
        <v>【0.23】</v>
      </c>
    </row>
    <row r="7" spans="1:144" s="34" customFormat="1" x14ac:dyDescent="0.2">
      <c r="A7" s="26"/>
      <c r="B7" s="35">
        <v>2015</v>
      </c>
      <c r="C7" s="35">
        <v>382060</v>
      </c>
      <c r="D7" s="35">
        <v>47</v>
      </c>
      <c r="E7" s="35">
        <v>17</v>
      </c>
      <c r="F7" s="35">
        <v>1</v>
      </c>
      <c r="G7" s="35">
        <v>0</v>
      </c>
      <c r="H7" s="35" t="s">
        <v>96</v>
      </c>
      <c r="I7" s="35" t="s">
        <v>97</v>
      </c>
      <c r="J7" s="35" t="s">
        <v>98</v>
      </c>
      <c r="K7" s="35" t="s">
        <v>99</v>
      </c>
      <c r="L7" s="35" t="s">
        <v>100</v>
      </c>
      <c r="M7" s="36" t="s">
        <v>101</v>
      </c>
      <c r="N7" s="36" t="s">
        <v>102</v>
      </c>
      <c r="O7" s="36">
        <v>55.95</v>
      </c>
      <c r="P7" s="36">
        <v>73.209999999999994</v>
      </c>
      <c r="Q7" s="36">
        <v>1790</v>
      </c>
      <c r="R7" s="36">
        <v>112230</v>
      </c>
      <c r="S7" s="36">
        <v>509.98</v>
      </c>
      <c r="T7" s="36">
        <v>220.07</v>
      </c>
      <c r="U7" s="36">
        <v>62551</v>
      </c>
      <c r="V7" s="36">
        <v>16.899999999999999</v>
      </c>
      <c r="W7" s="36">
        <v>3701.24</v>
      </c>
      <c r="X7" s="36">
        <v>37.92</v>
      </c>
      <c r="Y7" s="36">
        <v>39.67</v>
      </c>
      <c r="Z7" s="36">
        <v>36.39</v>
      </c>
      <c r="AA7" s="36">
        <v>39.28</v>
      </c>
      <c r="AB7" s="36">
        <v>43.41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3430.13</v>
      </c>
      <c r="BF7" s="36">
        <v>3294.44</v>
      </c>
      <c r="BG7" s="36">
        <v>3507.22</v>
      </c>
      <c r="BH7" s="36">
        <v>3198.68</v>
      </c>
      <c r="BI7" s="36">
        <v>2733.3</v>
      </c>
      <c r="BJ7" s="36">
        <v>1247.2</v>
      </c>
      <c r="BK7" s="36">
        <v>1189.0999999999999</v>
      </c>
      <c r="BL7" s="36">
        <v>1115.1099999999999</v>
      </c>
      <c r="BM7" s="36">
        <v>854.16</v>
      </c>
      <c r="BN7" s="36">
        <v>848.31</v>
      </c>
      <c r="BO7" s="36">
        <v>763.62</v>
      </c>
      <c r="BP7" s="36">
        <v>36.43</v>
      </c>
      <c r="BQ7" s="36">
        <v>36.99</v>
      </c>
      <c r="BR7" s="36">
        <v>36.299999999999997</v>
      </c>
      <c r="BS7" s="36">
        <v>37.72</v>
      </c>
      <c r="BT7" s="36">
        <v>40.32</v>
      </c>
      <c r="BU7" s="36">
        <v>77.489999999999995</v>
      </c>
      <c r="BV7" s="36">
        <v>78.78</v>
      </c>
      <c r="BW7" s="36">
        <v>79.540000000000006</v>
      </c>
      <c r="BX7" s="36">
        <v>93.13</v>
      </c>
      <c r="BY7" s="36">
        <v>94.38</v>
      </c>
      <c r="BZ7" s="36">
        <v>98.53</v>
      </c>
      <c r="CA7" s="36">
        <v>167.61</v>
      </c>
      <c r="CB7" s="36">
        <v>165.06</v>
      </c>
      <c r="CC7" s="36">
        <v>168.21</v>
      </c>
      <c r="CD7" s="36">
        <v>167.1</v>
      </c>
      <c r="CE7" s="36">
        <v>158.56</v>
      </c>
      <c r="CF7" s="36">
        <v>201.25</v>
      </c>
      <c r="CG7" s="36">
        <v>199.32</v>
      </c>
      <c r="CH7" s="36">
        <v>199.36</v>
      </c>
      <c r="CI7" s="36">
        <v>167.97</v>
      </c>
      <c r="CJ7" s="36">
        <v>165.45</v>
      </c>
      <c r="CK7" s="36">
        <v>139.69999999999999</v>
      </c>
      <c r="CL7" s="36">
        <v>82.78</v>
      </c>
      <c r="CM7" s="36">
        <v>82.81</v>
      </c>
      <c r="CN7" s="36">
        <v>82.86</v>
      </c>
      <c r="CO7" s="36">
        <v>80.62</v>
      </c>
      <c r="CP7" s="36">
        <v>77.89</v>
      </c>
      <c r="CQ7" s="36">
        <v>63.88</v>
      </c>
      <c r="CR7" s="36">
        <v>65.31</v>
      </c>
      <c r="CS7" s="36">
        <v>62.09</v>
      </c>
      <c r="CT7" s="36">
        <v>64.87</v>
      </c>
      <c r="CU7" s="36">
        <v>65.62</v>
      </c>
      <c r="CV7" s="36">
        <v>60.01</v>
      </c>
      <c r="CW7" s="36">
        <v>90.59</v>
      </c>
      <c r="CX7" s="36">
        <v>90.93</v>
      </c>
      <c r="CY7" s="36">
        <v>91.53</v>
      </c>
      <c r="CZ7" s="36">
        <v>91.81</v>
      </c>
      <c r="DA7" s="36">
        <v>92.61</v>
      </c>
      <c r="DB7" s="36">
        <v>86.62</v>
      </c>
      <c r="DC7" s="36">
        <v>87.07</v>
      </c>
      <c r="DD7" s="36">
        <v>86.88</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0.24</v>
      </c>
      <c r="EE7" s="36">
        <v>0.09</v>
      </c>
      <c r="EF7" s="36">
        <v>0.02</v>
      </c>
      <c r="EG7" s="36">
        <v>0</v>
      </c>
      <c r="EH7" s="36">
        <v>0</v>
      </c>
      <c r="EI7" s="36">
        <v>0.05</v>
      </c>
      <c r="EJ7" s="36">
        <v>0.04</v>
      </c>
      <c r="EK7" s="36">
        <v>0.06</v>
      </c>
      <c r="EL7" s="36">
        <v>0.1</v>
      </c>
      <c r="EM7" s="36">
        <v>0.27</v>
      </c>
      <c r="EN7" s="36">
        <v>0.23</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徹</cp:lastModifiedBy>
  <dcterms:created xsi:type="dcterms:W3CDTF">2017-02-08T02:54:22Z</dcterms:created>
  <dcterms:modified xsi:type="dcterms:W3CDTF">2017-02-12T23:49:45Z</dcterms:modified>
  <cp:category/>
</cp:coreProperties>
</file>