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Sjcoels406\財務企画部-財政課$\08020_財政状況資料集\R4\01　財政状況資料集（R4決算）\01　作成\"/>
    </mc:Choice>
  </mc:AlternateContent>
  <xr:revisionPtr revIDLastSave="0" documentId="13_ncr:1_{2C6BABA8-F41C-497E-BAF3-C693724553B4}" xr6:coauthVersionLast="47" xr6:coauthVersionMax="47" xr10:uidLastSave="{00000000-0000-0000-0000-000000000000}"/>
  <bookViews>
    <workbookView xWindow="-108" yWindow="-108" windowWidth="23256" windowHeight="1245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6" i="10" l="1"/>
  <c r="BG35" i="10"/>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E38" i="10"/>
  <c r="AM38" i="10"/>
  <c r="U38" i="10"/>
  <c r="C38" i="10"/>
  <c r="BE37" i="10"/>
  <c r="AM37" i="10"/>
  <c r="U37" i="10"/>
  <c r="CO34" i="10"/>
  <c r="CO35" i="10" s="1"/>
  <c r="CO36" i="10" s="1"/>
  <c r="CO37" i="10" s="1"/>
  <c r="CO38" i="10" s="1"/>
  <c r="BW34" i="10"/>
  <c r="BW35" i="10" s="1"/>
  <c r="BW36" i="10" s="1"/>
  <c r="BW37" i="10" s="1"/>
  <c r="BW38" i="10" s="1"/>
  <c r="C34" i="10"/>
  <c r="C35" i="10" l="1"/>
  <c r="C36" i="10" s="1"/>
  <c r="C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BE34" i="10" l="1"/>
  <c r="BE35" i="10" s="1"/>
  <c r="BE36" i="10" s="1"/>
  <c r="AM34" i="10"/>
  <c r="AM35" i="10" s="1"/>
  <c r="AM36" i="10" s="1"/>
</calcChain>
</file>

<file path=xl/sharedStrings.xml><?xml version="1.0" encoding="utf-8"?>
<sst xmlns="http://schemas.openxmlformats.org/spreadsheetml/2006/main" count="1104" uniqueCount="601">
  <si>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</si>
  <si>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</si>
  <si>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</si>
  <si>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</si>
  <si>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</si>
  <si>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</si>
  <si>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</si>
  <si>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</si>
  <si>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</si>
  <si>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</si>
  <si>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</si>
  <si>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</si>
  <si>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</si>
  <si>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</si>
  <si>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</si>
  <si>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</si>
  <si>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</si>
  <si>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</si>
  <si>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</si>
  <si>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</si>
  <si>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</si>
  <si>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</si>
  <si>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</si>
  <si>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</si>
  <si>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</si>
  <si>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</si>
  <si>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</si>
  <si>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</si>
  <si>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</si>
  <si>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</si>
  <si>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</si>
  <si>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</si>
  <si>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</si>
  <si>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</si>
  <si>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</si>
  <si>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</si>
  <si>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</si>
  <si>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</si>
  <si>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</si>
  <si>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</si>
  <si>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</si>
  <si>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</si>
  <si>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</si>
  <si>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</si>
  <si>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</si>
  <si>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</si>
  <si>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</si>
  <si>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</si>
  <si>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</si>
  <si>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</si>
  <si>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</si>
  <si>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</si>
  <si>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</si>
  <si>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</si>
  <si>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</si>
  <si>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</si>
  <si>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</si>
  <si>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</si>
  <si>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</si>
  <si>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</si>
  <si>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</si>
  <si>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</si>
  <si>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</si>
  <si>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</si>
  <si>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</si>
  <si>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</si>
  <si>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</si>
  <si>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</si>
  <si>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</si>
  <si>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</si>
  <si>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</si>
  <si>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</si>
  <si>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</si>
  <si>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</si>
  <si>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</si>
  <si>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</si>
  <si>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</si>
  <si>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</si>
  <si>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</si>
  <si>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</si>
  <si>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</si>
  <si>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</si>
  <si>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</si>
  <si>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</si>
  <si>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</si>
  <si>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</si>
  <si>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</si>
  <si>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Ⅲ－２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</si>
  <si>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</si>
  <si>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</si>
  <si>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</si>
  <si>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</si>
  <si>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</si>
  <si>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</si>
  <si>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</si>
  <si>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</si>
  <si>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</si>
  <si>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</si>
  <si>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</si>
  <si>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</si>
  <si>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西条市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</si>
  <si>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</si>
  <si>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</si>
  <si>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</si>
  <si>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</si>
  <si>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</si>
  <si>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</si>
  <si>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</si>
  <si>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</si>
  <si>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</si>
  <si>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</si>
  <si>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</si>
  <si>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</si>
  <si>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</si>
  <si>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</si>
  <si>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</si>
  <si>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</si>
  <si>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</si>
  <si>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</si>
  <si>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</si>
  <si>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</si>
  <si>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</si>
  <si>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</si>
  <si>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</si>
  <si>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</si>
  <si>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</si>
  <si>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</si>
  <si>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</si>
  <si>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</si>
  <si>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</si>
  <si>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</si>
  <si>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</si>
  <si>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</si>
  <si>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</si>
  <si>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</si>
  <si>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</si>
  <si>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</si>
  <si>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</si>
  <si>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</si>
  <si>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</si>
  <si>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</si>
  <si>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</si>
  <si>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</si>
  <si>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</si>
  <si>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</si>
  <si>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</si>
  <si>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</si>
  <si>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</si>
  <si>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</si>
  <si>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</si>
  <si>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</si>
  <si>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</si>
  <si>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</si>
  <si>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</si>
  <si>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</si>
  <si>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</si>
  <si>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</si>
  <si>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</si>
  <si>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</si>
  <si>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</si>
  <si>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</si>
  <si>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</si>
  <si>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</si>
  <si>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</si>
  <si>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</si>
  <si>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</si>
  <si>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</si>
  <si>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</si>
  <si>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</si>
  <si>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</si>
  <si>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</si>
  <si>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</si>
  <si>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</si>
  <si>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</si>
  <si>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</si>
  <si>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</si>
  <si>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</si>
  <si>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</si>
  <si>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</si>
  <si>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</si>
  <si>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</si>
  <si>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</si>
  <si>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</si>
  <si>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</si>
  <si>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</si>
  <si>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</si>
  <si>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</si>
  <si>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</si>
  <si>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</si>
  <si>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</si>
  <si>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</si>
  <si>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</si>
  <si>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</si>
  <si>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</si>
  <si>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</si>
  <si>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</si>
  <si>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</si>
  <si>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</si>
  <si>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</si>
  <si>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</si>
  <si>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</si>
  <si>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</si>
  <si>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</si>
  <si>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</si>
  <si>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</si>
  <si>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</si>
  <si>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</si>
  <si>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</si>
  <si>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</si>
  <si>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</si>
  <si>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</si>
  <si>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</si>
  <si>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</si>
  <si>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</si>
  <si>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</si>
  <si>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</si>
  <si>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愛媛県西条市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</si>
  <si>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</si>
  <si>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</si>
  <si>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</si>
  <si>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</si>
  <si>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</si>
  <si>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</si>
  <si>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</si>
  <si>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</si>
  <si>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</si>
  <si>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</si>
  <si>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</si>
  <si>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</si>
  <si>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</si>
  <si>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</si>
  <si>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</si>
  <si>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</si>
  <si>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</si>
  <si>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</si>
  <si>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</si>
  <si>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</si>
  <si>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</si>
  <si>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</si>
  <si>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</si>
  <si>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</si>
  <si>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</si>
  <si>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</si>
  <si>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</si>
  <si>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</si>
  <si>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</si>
  <si>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</si>
  <si>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</si>
  <si>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</si>
  <si>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</si>
  <si>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</si>
  <si>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</si>
  <si>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</si>
  <si>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</si>
  <si>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</si>
  <si>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</si>
  <si>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</si>
  <si>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</si>
  <si>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</si>
  <si>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</si>
  <si>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</si>
  <si>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</si>
  <si>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</si>
  <si>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</si>
  <si>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</si>
  <si>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</si>
  <si>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</si>
  <si>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</si>
  <si>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</si>
  <si>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</si>
  <si>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</si>
  <si>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</si>
  <si>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</si>
  <si>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</si>
  <si>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</si>
  <si>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</si>
  <si>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</si>
  <si>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</si>
  <si>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</si>
  <si>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</si>
  <si>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</si>
  <si>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</si>
  <si>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</si>
  <si>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</si>
  <si>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</si>
  <si>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</si>
  <si>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</si>
  <si>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</si>
  <si>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</si>
  <si>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</si>
  <si>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</si>
  <si>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</si>
  <si>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</si>
  <si>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</si>
  <si>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</si>
  <si>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</si>
  <si>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</si>
  <si>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</si>
  <si>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</si>
  <si>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</si>
  <si>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</si>
  <si>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</si>
  <si>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</si>
  <si>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</si>
  <si>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</si>
  <si>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</si>
  <si>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</si>
  <si>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</si>
  <si>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</si>
  <si>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</si>
  <si>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</si>
  <si>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</si>
  <si>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</si>
  <si>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</si>
  <si>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</si>
  <si>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</si>
  <si>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</si>
  <si>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</si>
  <si>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</si>
  <si>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</si>
  <si>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</si>
  <si>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</si>
  <si>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</si>
  <si>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</si>
  <si>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</si>
  <si>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</si>
  <si>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</si>
  <si>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</si>
  <si>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</si>
  <si>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</si>
  <si>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</si>
  <si>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</si>
  <si>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</si>
  <si>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</si>
  <si>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</si>
  <si>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</si>
  <si>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</si>
  <si>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</si>
  <si>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</si>
  <si>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</si>
  <si>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</si>
  <si>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</si>
  <si>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</si>
  <si>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</si>
  <si>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</si>
  <si>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</si>
  <si>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観光施設</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</si>
  <si>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</si>
  <si>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</si>
  <si>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</si>
  <si>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</si>
  <si>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</si>
  <si>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</si>
  <si>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</si>
  <si>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</si>
  <si>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</si>
  <si>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</si>
  <si>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</si>
  <si>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</si>
  <si>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</si>
  <si>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</si>
  <si>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</si>
  <si>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</si>
  <si>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</si>
  <si>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</si>
  <si>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</si>
  <si>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</si>
  <si>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</si>
  <si>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</si>
  <si>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</si>
  <si>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愛媛県西条市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</si>
  <si>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</si>
  <si>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</si>
  <si>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</si>
  <si>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</si>
  <si>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</si>
  <si>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</si>
  <si>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</si>
  <si>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</si>
  <si>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</si>
  <si>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</si>
  <si>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</si>
  <si>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</si>
  <si>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</si>
  <si>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</si>
  <si>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</si>
  <si>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</si>
  <si>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</si>
  <si>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</si>
  <si>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</si>
  <si>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</si>
  <si>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ひうち地域振興整備事業特別会計</t>
    <phoneticPr fontId="5"/>
  </si>
  <si>
    <t>-</t>
    <phoneticPr fontId="5"/>
  </si>
  <si>
    <t>土地開発事業特別会計</t>
    <phoneticPr fontId="5"/>
  </si>
  <si>
    <t>畑地かん水事業特別会計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</si>
  <si>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</si>
  <si>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</si>
  <si>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</si>
  <si>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</si>
  <si>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</si>
  <si>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</si>
  <si>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</si>
  <si>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</si>
  <si>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</si>
  <si>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</si>
  <si>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</si>
  <si>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</si>
  <si>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</si>
  <si>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</si>
  <si>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</si>
  <si>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</si>
  <si>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水道事業会計</t>
    <phoneticPr fontId="5"/>
  </si>
  <si>
    <t>法適用企業</t>
    <phoneticPr fontId="5"/>
  </si>
  <si>
    <t>病院事業会計</t>
    <phoneticPr fontId="5"/>
  </si>
  <si>
    <t>法適用企業</t>
    <phoneticPr fontId="5"/>
  </si>
  <si>
    <t>公共下水道事業会計</t>
    <phoneticPr fontId="5"/>
  </si>
  <si>
    <t>港湾上屋事業特別会計</t>
    <phoneticPr fontId="5"/>
  </si>
  <si>
    <t>法非適用企業</t>
    <phoneticPr fontId="5"/>
  </si>
  <si>
    <t>小松地域交流事業特別会計</t>
    <phoneticPr fontId="5"/>
  </si>
  <si>
    <t>法非適用企業</t>
    <phoneticPr fontId="5"/>
  </si>
  <si>
    <t>本谷温泉事業特別会計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</si>
  <si>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</si>
  <si>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</si>
  <si>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</si>
  <si>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</si>
  <si>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</si>
  <si>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</si>
  <si>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</si>
  <si>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</si>
  <si>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</si>
  <si>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</si>
  <si>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</si>
  <si>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</si>
  <si>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</si>
  <si>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</si>
  <si>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</si>
  <si>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</si>
  <si>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</si>
  <si>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</si>
  <si>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</si>
  <si>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</si>
  <si>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</si>
  <si>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</si>
  <si>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</si>
  <si>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</si>
  <si>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</si>
  <si>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</si>
  <si>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</si>
  <si>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</si>
  <si>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</si>
  <si>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</si>
  <si>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</si>
  <si>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</si>
  <si>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</si>
  <si>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</si>
  <si>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</si>
  <si>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</si>
  <si>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</si>
  <si>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</si>
  <si>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</si>
  <si>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</si>
  <si>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</si>
  <si>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</si>
  <si>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</si>
  <si>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</si>
  <si>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</si>
  <si>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</si>
  <si>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</si>
  <si>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</si>
  <si>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</si>
  <si>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</si>
  <si>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</si>
  <si>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</si>
  <si>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</si>
  <si>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</si>
  <si>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</si>
  <si>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</si>
  <si>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</si>
  <si>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</si>
  <si>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</si>
  <si>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</si>
  <si>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</si>
  <si>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</si>
  <si>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</si>
  <si>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</si>
  <si>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</si>
  <si>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</si>
  <si>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</si>
  <si>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</si>
  <si>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</si>
  <si>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</si>
  <si>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</si>
  <si>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</si>
  <si>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</si>
  <si>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</si>
  <si>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</si>
  <si>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</si>
  <si>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</si>
  <si>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</si>
  <si>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</si>
  <si>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</si>
  <si>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</si>
  <si>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</si>
  <si>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</si>
  <si>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</si>
  <si>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</si>
  <si>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</si>
  <si>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</si>
  <si>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</si>
  <si>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</si>
  <si>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</si>
  <si>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</si>
  <si>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</si>
  <si>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</si>
  <si>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</si>
  <si>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</si>
  <si>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</si>
  <si>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</si>
  <si>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</si>
  <si>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</si>
  <si>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</si>
  <si>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</si>
  <si>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</si>
  <si>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</si>
  <si>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</si>
  <si>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</si>
  <si>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</si>
  <si>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</si>
  <si>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</si>
  <si>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</si>
  <si>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</si>
  <si>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</si>
  <si>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</si>
  <si>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</si>
  <si>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</si>
  <si>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</si>
  <si>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</si>
  <si>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</si>
  <si>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</si>
  <si>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</si>
  <si>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</si>
  <si>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</si>
  <si>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</si>
  <si>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</si>
  <si>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</si>
  <si>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</si>
  <si>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</si>
  <si>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</si>
  <si>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</si>
  <si>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</si>
  <si>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</si>
  <si>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</si>
  <si>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</si>
  <si>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</si>
  <si>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</si>
  <si>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</si>
  <si>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</si>
  <si>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</si>
  <si>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</si>
  <si>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</si>
  <si>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</si>
  <si>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</si>
  <si>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</si>
  <si>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</si>
  <si>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</si>
  <si>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</si>
  <si>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</si>
  <si>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0.81</t>
  </si>
  <si>
    <t>▲ 0.37</t>
  </si>
  <si>
    <t>一般会計</t>
  </si>
  <si>
    <t>水道事業会計</t>
  </si>
  <si>
    <t>介護保険特別会計</t>
  </si>
  <si>
    <t>公共下水道事業会計</t>
  </si>
  <si>
    <t>後期高齢者医療保険特別会計</t>
  </si>
  <si>
    <t>国民健康保険特別会計</t>
  </si>
  <si>
    <t>畑地かん水事業特別会計</t>
  </si>
  <si>
    <t>病院事業会計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</si>
  <si>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</si>
  <si>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</si>
  <si>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</si>
  <si>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</si>
  <si>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</si>
  <si>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</si>
  <si>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</si>
  <si>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</si>
  <si>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</si>
  <si>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愛媛県市町総合事務組合（消防補填事業分）</t>
    <rPh sb="0" eb="2">
      <t>エヒメ</t>
    </rPh>
    <rPh sb="2" eb="3">
      <t>ケン</t>
    </rPh>
    <rPh sb="3" eb="5">
      <t>シマチ</t>
    </rPh>
    <rPh sb="5" eb="7">
      <t>ソウゴウ</t>
    </rPh>
    <rPh sb="7" eb="11">
      <t>ジムクミアイ</t>
    </rPh>
    <rPh sb="12" eb="14">
      <t>ショウボウ</t>
    </rPh>
    <rPh sb="14" eb="16">
      <t>ホテン</t>
    </rPh>
    <rPh sb="16" eb="19">
      <t>ジギョウブン</t>
    </rPh>
    <phoneticPr fontId="2"/>
  </si>
  <si>
    <t>愛媛県市町総合事務組合（交通災害事業分）</t>
    <rPh sb="0" eb="3">
      <t>エヒメケン</t>
    </rPh>
    <rPh sb="3" eb="5">
      <t>シマチ</t>
    </rPh>
    <rPh sb="5" eb="7">
      <t>ソウゴウ</t>
    </rPh>
    <rPh sb="7" eb="9">
      <t>ジム</t>
    </rPh>
    <rPh sb="9" eb="11">
      <t>クミアイ</t>
    </rPh>
    <rPh sb="12" eb="14">
      <t>コウツウ</t>
    </rPh>
    <rPh sb="14" eb="16">
      <t>サイガイ</t>
    </rPh>
    <rPh sb="16" eb="18">
      <t>ジギョウ</t>
    </rPh>
    <rPh sb="18" eb="19">
      <t>ブン</t>
    </rPh>
    <phoneticPr fontId="2"/>
  </si>
  <si>
    <t>愛媛県地方税滞納整理機構</t>
    <rPh sb="0" eb="3">
      <t>エヒメケン</t>
    </rPh>
    <rPh sb="3" eb="6">
      <t>チホウゼイ</t>
    </rPh>
    <rPh sb="6" eb="10">
      <t>タイノウセイリ</t>
    </rPh>
    <rPh sb="10" eb="12">
      <t>キコウ</t>
    </rPh>
    <phoneticPr fontId="2"/>
  </si>
  <si>
    <t>愛媛県後期高齢者医療広域連合（一般会計）</t>
    <rPh sb="0" eb="3">
      <t>エヒメケン</t>
    </rPh>
    <rPh sb="3" eb="5">
      <t>コウキ</t>
    </rPh>
    <rPh sb="5" eb="8">
      <t>コウレイシャ</t>
    </rPh>
    <rPh sb="8" eb="10">
      <t>イリョウ</t>
    </rPh>
    <rPh sb="10" eb="12">
      <t>コウイキ</t>
    </rPh>
    <rPh sb="12" eb="14">
      <t>レンゴウ</t>
    </rPh>
    <rPh sb="15" eb="17">
      <t>イッパン</t>
    </rPh>
    <rPh sb="17" eb="19">
      <t>カイケイ</t>
    </rPh>
    <phoneticPr fontId="2"/>
  </si>
  <si>
    <t>愛媛県後期高齢者医療広域連合（後期高齢者医療特別会計）</t>
    <rPh sb="0" eb="3">
      <t>エヒメケン</t>
    </rPh>
    <rPh sb="3" eb="8">
      <t>コウキコウレイシャ</t>
    </rPh>
    <rPh sb="8" eb="10">
      <t>イリョウ</t>
    </rPh>
    <rPh sb="10" eb="12">
      <t>コウイキ</t>
    </rPh>
    <rPh sb="12" eb="14">
      <t>レンゴウ</t>
    </rPh>
    <rPh sb="15" eb="20">
      <t>コウキコウレイシャ</t>
    </rPh>
    <rPh sb="20" eb="22">
      <t>イリョウ</t>
    </rPh>
    <rPh sb="22" eb="26">
      <t>トクベツカイケイ</t>
    </rPh>
    <phoneticPr fontId="2"/>
  </si>
  <si>
    <t>西条市産業情報支援センター</t>
    <rPh sb="0" eb="3">
      <t>サイジョウシ</t>
    </rPh>
    <rPh sb="3" eb="5">
      <t>サンギョウ</t>
    </rPh>
    <rPh sb="5" eb="7">
      <t>ジョウホウ</t>
    </rPh>
    <rPh sb="7" eb="9">
      <t>シエン</t>
    </rPh>
    <phoneticPr fontId="2"/>
  </si>
  <si>
    <t>西条市スポーツ協会</t>
    <rPh sb="0" eb="3">
      <t>サイジョウシ</t>
    </rPh>
    <rPh sb="7" eb="9">
      <t>キョウカイ</t>
    </rPh>
    <phoneticPr fontId="2"/>
  </si>
  <si>
    <t>西条市土地開発公社</t>
    <rPh sb="0" eb="3">
      <t>サイジョウシ</t>
    </rPh>
    <rPh sb="3" eb="5">
      <t>トチ</t>
    </rPh>
    <rPh sb="5" eb="7">
      <t>カイハツ</t>
    </rPh>
    <rPh sb="7" eb="9">
      <t>コウシャ</t>
    </rPh>
    <phoneticPr fontId="2"/>
  </si>
  <si>
    <t>佐伯記念育英会</t>
    <rPh sb="0" eb="2">
      <t>サイキ</t>
    </rPh>
    <rPh sb="2" eb="4">
      <t>キネン</t>
    </rPh>
    <rPh sb="4" eb="7">
      <t>イクエイカイ</t>
    </rPh>
    <phoneticPr fontId="2"/>
  </si>
  <si>
    <t>ソラヤマいしづち</t>
  </si>
  <si>
    <t>合併振興基金</t>
    <rPh sb="0" eb="4">
      <t>ガッペイシンコウ</t>
    </rPh>
    <rPh sb="4" eb="6">
      <t>キキン</t>
    </rPh>
    <phoneticPr fontId="5"/>
  </si>
  <si>
    <t>公共施設再編整備基金</t>
    <rPh sb="0" eb="4">
      <t>コウキョウシセツ</t>
    </rPh>
    <rPh sb="4" eb="6">
      <t>サイヘン</t>
    </rPh>
    <rPh sb="6" eb="8">
      <t>セイビ</t>
    </rPh>
    <rPh sb="8" eb="10">
      <t>キキン</t>
    </rPh>
    <phoneticPr fontId="2"/>
  </si>
  <si>
    <t>福祉基金</t>
    <rPh sb="0" eb="2">
      <t>フクシ</t>
    </rPh>
    <rPh sb="2" eb="4">
      <t>キキン</t>
    </rPh>
    <phoneticPr fontId="2"/>
  </si>
  <si>
    <t>森林整備基金</t>
    <rPh sb="0" eb="2">
      <t>シンリン</t>
    </rPh>
    <rPh sb="2" eb="4">
      <t>セイビ</t>
    </rPh>
    <rPh sb="4" eb="6">
      <t>キキン</t>
    </rPh>
    <phoneticPr fontId="2"/>
  </si>
  <si>
    <t>水産資源育成基金</t>
    <rPh sb="0" eb="2">
      <t>スイサン</t>
    </rPh>
    <rPh sb="2" eb="4">
      <t>シゲン</t>
    </rPh>
    <rPh sb="4" eb="6">
      <t>イクセイ</t>
    </rPh>
    <rPh sb="6" eb="8">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</si>
</sst>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66863</c:v>
                </c:pt>
                <c:pt idx="1">
                  <c:v>72051</c:v>
                </c:pt>
                <c:pt idx="2">
                  <c:v>72756</c:v>
                </c:pt>
                <c:pt idx="3">
                  <c:v>49217</c:v>
                </c:pt>
                <c:pt idx="4">
                  <c:v>49211</c:v>
                </c:pt>
              </c:numCache>
            </c:numRef>
          </c:val>
          <c:smooth val="0"/>
          <c:extLst>
            <c:ext xmlns:c16="http://schemas.microsoft.com/office/drawing/2014/chart" uri="{C3380CC4-5D6E-409C-BE32-E72D297353CC}">
              <c16:uniqueId val="{00000000-F0B0-4D95-9220-47A0DEA7BB8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76834</c:v>
                </c:pt>
                <c:pt idx="1">
                  <c:v>102830</c:v>
                </c:pt>
                <c:pt idx="2">
                  <c:v>50790</c:v>
                </c:pt>
                <c:pt idx="3">
                  <c:v>48307</c:v>
                </c:pt>
                <c:pt idx="4">
                  <c:v>75809</c:v>
                </c:pt>
              </c:numCache>
            </c:numRef>
          </c:val>
          <c:smooth val="0"/>
          <c:extLst>
            <c:ext xmlns:c16="http://schemas.microsoft.com/office/drawing/2014/chart" uri="{C3380CC4-5D6E-409C-BE32-E72D297353CC}">
              <c16:uniqueId val="{00000001-F0B0-4D95-9220-47A0DEA7BB8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9.08</c:v>
                </c:pt>
                <c:pt idx="1">
                  <c:v>8.7899999999999991</c:v>
                </c:pt>
                <c:pt idx="2">
                  <c:v>10.99</c:v>
                </c:pt>
                <c:pt idx="3">
                  <c:v>12.9</c:v>
                </c:pt>
                <c:pt idx="4">
                  <c:v>13.84</c:v>
                </c:pt>
              </c:numCache>
            </c:numRef>
          </c:val>
          <c:extLst>
            <c:ext xmlns:c16="http://schemas.microsoft.com/office/drawing/2014/chart" uri="{C3380CC4-5D6E-409C-BE32-E72D297353CC}">
              <c16:uniqueId val="{00000000-4CD7-45B1-A748-8D33EB33F0B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18.559999999999999</c:v>
                </c:pt>
                <c:pt idx="1">
                  <c:v>18.64</c:v>
                </c:pt>
                <c:pt idx="2">
                  <c:v>16.38</c:v>
                </c:pt>
                <c:pt idx="3">
                  <c:v>19.170000000000002</c:v>
                </c:pt>
                <c:pt idx="4">
                  <c:v>19.55</c:v>
                </c:pt>
              </c:numCache>
            </c:numRef>
          </c:val>
          <c:extLst>
            <c:ext xmlns:c16="http://schemas.microsoft.com/office/drawing/2014/chart" uri="{C3380CC4-5D6E-409C-BE32-E72D297353CC}">
              <c16:uniqueId val="{00000001-4CD7-45B1-A748-8D33EB33F0B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-0.81</c:v>
                </c:pt>
                <c:pt idx="1">
                  <c:v>-0.37</c:v>
                </c:pt>
                <c:pt idx="2">
                  <c:v>0.64</c:v>
                </c:pt>
                <c:pt idx="3">
                  <c:v>6.22</c:v>
                </c:pt>
                <c:pt idx="4">
                  <c:v>0.69</c:v>
                </c:pt>
              </c:numCache>
            </c:numRef>
          </c:val>
          <c:smooth val="0"/>
          <c:extLst>
            <c:ext xmlns:c16="http://schemas.microsoft.com/office/drawing/2014/chart" uri="{C3380CC4-5D6E-409C-BE32-E72D297353CC}">
              <c16:uniqueId val="{00000002-4CD7-45B1-A748-8D33EB33F0B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0.54</c:v>
                </c:pt>
                <c:pt idx="2">
                  <c:v>#N/A</c:v>
                </c:pt>
                <c:pt idx="3">
                  <c:v>1.05</c:v>
                </c:pt>
                <c:pt idx="4">
                  <c:v>#N/A</c:v>
                </c:pt>
                <c:pt idx="5">
                  <c:v>0.74</c:v>
                </c:pt>
                <c:pt idx="6">
                  <c:v>#N/A</c:v>
                </c:pt>
                <c:pt idx="7">
                  <c:v>1.1399999999999999</c:v>
                </c:pt>
                <c:pt idx="8">
                  <c:v>#N/A</c:v>
                </c:pt>
                <c:pt idx="9">
                  <c:v>0</c:v>
                </c:pt>
              </c:numCache>
            </c:numRef>
          </c:val>
          <c:extLst>
            <c:ext xmlns:c16="http://schemas.microsoft.com/office/drawing/2014/chart" uri="{C3380CC4-5D6E-409C-BE32-E72D297353CC}">
              <c16:uniqueId val="{00000000-60FD-475A-9747-398DD399DFA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0FD-475A-9747-398DD399DFA2}"/>
            </c:ext>
          </c:extLst>
        </c:ser>
        <c:ser>
          <c:idx val="2"/>
          <c:order val="2"/>
          <c:tx>
            <c:strRef>
              <c:f>データシート!$A$29</c:f>
              <c:strCache>
                <c:ptCount val="1"/>
                <c:pt idx="0">
                  <c:v>病院事業会計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0.04</c:v>
                </c:pt>
                <c:pt idx="2">
                  <c:v>#N/A</c:v>
                </c:pt>
                <c:pt idx="3">
                  <c:v>0.04</c:v>
                </c:pt>
                <c:pt idx="4">
                  <c:v>#N/A</c:v>
                </c:pt>
                <c:pt idx="5">
                  <c:v>0.04</c:v>
                </c:pt>
                <c:pt idx="6">
                  <c:v>#N/A</c:v>
                </c:pt>
                <c:pt idx="7">
                  <c:v>0.03</c:v>
                </c:pt>
                <c:pt idx="8">
                  <c:v>#N/A</c:v>
                </c:pt>
                <c:pt idx="9">
                  <c:v>0.03</c:v>
                </c:pt>
              </c:numCache>
            </c:numRef>
          </c:val>
          <c:extLst>
            <c:ext xmlns:c16="http://schemas.microsoft.com/office/drawing/2014/chart" uri="{C3380CC4-5D6E-409C-BE32-E72D297353CC}">
              <c16:uniqueId val="{00000002-60FD-475A-9747-398DD399DFA2}"/>
            </c:ext>
          </c:extLst>
        </c:ser>
        <c:ser>
          <c:idx val="3"/>
          <c:order val="3"/>
          <c:tx>
            <c:strRef>
              <c:f>データシート!$A$30</c:f>
              <c:strCache>
                <c:ptCount val="1"/>
                <c:pt idx="0">
                  <c:v>畑地かん水事業特別会計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0.04</c:v>
                </c:pt>
                <c:pt idx="2">
                  <c:v>#N/A</c:v>
                </c:pt>
                <c:pt idx="3">
                  <c:v>0.04</c:v>
                </c:pt>
                <c:pt idx="4">
                  <c:v>#N/A</c:v>
                </c:pt>
                <c:pt idx="5">
                  <c:v>0.04</c:v>
                </c:pt>
                <c:pt idx="6">
                  <c:v>#N/A</c:v>
                </c:pt>
                <c:pt idx="7">
                  <c:v>0.04</c:v>
                </c:pt>
                <c:pt idx="8">
                  <c:v>#N/A</c:v>
                </c:pt>
                <c:pt idx="9">
                  <c:v>0.04</c:v>
                </c:pt>
              </c:numCache>
            </c:numRef>
          </c:val>
          <c:extLst>
            <c:ext xmlns:c16="http://schemas.microsoft.com/office/drawing/2014/chart" uri="{C3380CC4-5D6E-409C-BE32-E72D297353CC}">
              <c16:uniqueId val="{00000003-60FD-475A-9747-398DD399DFA2}"/>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1.44</c:v>
                </c:pt>
                <c:pt idx="2">
                  <c:v>#N/A</c:v>
                </c:pt>
                <c:pt idx="3">
                  <c:v>0.59</c:v>
                </c:pt>
                <c:pt idx="4">
                  <c:v>#N/A</c:v>
                </c:pt>
                <c:pt idx="5">
                  <c:v>0.36</c:v>
                </c:pt>
                <c:pt idx="6">
                  <c:v>#N/A</c:v>
                </c:pt>
                <c:pt idx="7">
                  <c:v>0.28999999999999998</c:v>
                </c:pt>
                <c:pt idx="8">
                  <c:v>#N/A</c:v>
                </c:pt>
                <c:pt idx="9">
                  <c:v>0.1</c:v>
                </c:pt>
              </c:numCache>
            </c:numRef>
          </c:val>
          <c:extLst>
            <c:ext xmlns:c16="http://schemas.microsoft.com/office/drawing/2014/chart" uri="{C3380CC4-5D6E-409C-BE32-E72D297353CC}">
              <c16:uniqueId val="{00000004-60FD-475A-9747-398DD399DFA2}"/>
            </c:ext>
          </c:extLst>
        </c:ser>
        <c:ser>
          <c:idx val="5"/>
          <c:order val="5"/>
          <c:tx>
            <c:strRef>
              <c:f>データシート!$A$32</c:f>
              <c:strCache>
                <c:ptCount val="1"/>
                <c:pt idx="0">
                  <c:v>後期高齢者医療保険特別会計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c:v>
                </c:pt>
                <c:pt idx="2">
                  <c:v>#N/A</c:v>
                </c:pt>
                <c:pt idx="3">
                  <c:v>0.11</c:v>
                </c:pt>
                <c:pt idx="4">
                  <c:v>#N/A</c:v>
                </c:pt>
                <c:pt idx="5">
                  <c:v>0.1</c:v>
                </c:pt>
                <c:pt idx="6">
                  <c:v>#N/A</c:v>
                </c:pt>
                <c:pt idx="7">
                  <c:v>0.11</c:v>
                </c:pt>
                <c:pt idx="8">
                  <c:v>#N/A</c:v>
                </c:pt>
                <c:pt idx="9">
                  <c:v>0.12</c:v>
                </c:pt>
              </c:numCache>
            </c:numRef>
          </c:val>
          <c:extLst>
            <c:ext xmlns:c16="http://schemas.microsoft.com/office/drawing/2014/chart" uri="{C3380CC4-5D6E-409C-BE32-E72D297353CC}">
              <c16:uniqueId val="{00000005-60FD-475A-9747-398DD399DFA2}"/>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#N/A</c:v>
                </c:pt>
                <c:pt idx="5">
                  <c:v>0.81</c:v>
                </c:pt>
                <c:pt idx="6">
                  <c:v>#N/A</c:v>
                </c:pt>
                <c:pt idx="7">
                  <c:v>0.83</c:v>
                </c:pt>
                <c:pt idx="8">
                  <c:v>#N/A</c:v>
                </c:pt>
                <c:pt idx="9">
                  <c:v>0.8</c:v>
                </c:pt>
              </c:numCache>
            </c:numRef>
          </c:val>
          <c:extLst>
            <c:ext xmlns:c16="http://schemas.microsoft.com/office/drawing/2014/chart" uri="{C3380CC4-5D6E-409C-BE32-E72D297353CC}">
              <c16:uniqueId val="{00000006-60FD-475A-9747-398DD399DFA2}"/>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1.02</c:v>
                </c:pt>
              </c:numCache>
            </c:numRef>
          </c:val>
          <c:extLst>
            <c:ext xmlns:c16="http://schemas.microsoft.com/office/drawing/2014/chart" uri="{C3380CC4-5D6E-409C-BE32-E72D297353CC}">
              <c16:uniqueId val="{00000007-60FD-475A-9747-398DD399DFA2}"/>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5.74</c:v>
                </c:pt>
                <c:pt idx="2">
                  <c:v>#N/A</c:v>
                </c:pt>
                <c:pt idx="3">
                  <c:v>5.95</c:v>
                </c:pt>
                <c:pt idx="4">
                  <c:v>#N/A</c:v>
                </c:pt>
                <c:pt idx="5">
                  <c:v>5.76</c:v>
                </c:pt>
                <c:pt idx="6">
                  <c:v>#N/A</c:v>
                </c:pt>
                <c:pt idx="7">
                  <c:v>5.31</c:v>
                </c:pt>
                <c:pt idx="8">
                  <c:v>#N/A</c:v>
                </c:pt>
                <c:pt idx="9">
                  <c:v>5</c:v>
                </c:pt>
              </c:numCache>
            </c:numRef>
          </c:val>
          <c:extLst>
            <c:ext xmlns:c16="http://schemas.microsoft.com/office/drawing/2014/chart" uri="{C3380CC4-5D6E-409C-BE32-E72D297353CC}">
              <c16:uniqueId val="{00000008-60FD-475A-9747-398DD399DFA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9.0299999999999994</c:v>
                </c:pt>
                <c:pt idx="2">
                  <c:v>#N/A</c:v>
                </c:pt>
                <c:pt idx="3">
                  <c:v>8.74</c:v>
                </c:pt>
                <c:pt idx="4">
                  <c:v>#N/A</c:v>
                </c:pt>
                <c:pt idx="5">
                  <c:v>10.94</c:v>
                </c:pt>
                <c:pt idx="6">
                  <c:v>#N/A</c:v>
                </c:pt>
                <c:pt idx="7">
                  <c:v>12.85</c:v>
                </c:pt>
                <c:pt idx="8">
                  <c:v>#N/A</c:v>
                </c:pt>
                <c:pt idx="9">
                  <c:v>13.79</c:v>
                </c:pt>
              </c:numCache>
            </c:numRef>
          </c:val>
          <c:extLst>
            <c:ext xmlns:c16="http://schemas.microsoft.com/office/drawing/2014/chart" uri="{C3380CC4-5D6E-409C-BE32-E72D297353CC}">
              <c16:uniqueId val="{00000009-60FD-475A-9747-398DD399DFA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4225</c:v>
                </c:pt>
                <c:pt idx="5">
                  <c:v>4211</c:v>
                </c:pt>
                <c:pt idx="8">
                  <c:v>4391</c:v>
                </c:pt>
                <c:pt idx="11">
                  <c:v>4571</c:v>
                </c:pt>
                <c:pt idx="14">
                  <c:v>4773</c:v>
                </c:pt>
              </c:numCache>
            </c:numRef>
          </c:val>
          <c:extLst>
            <c:ext xmlns:c16="http://schemas.microsoft.com/office/drawing/2014/chart" uri="{C3380CC4-5D6E-409C-BE32-E72D297353CC}">
              <c16:uniqueId val="{00000000-DDFF-4A17-A249-D326F07016A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DFF-4A17-A249-D326F07016A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9</c:v>
                </c:pt>
                <c:pt idx="3">
                  <c:v>30</c:v>
                </c:pt>
                <c:pt idx="6">
                  <c:v>38</c:v>
                </c:pt>
                <c:pt idx="9">
                  <c:v>38</c:v>
                </c:pt>
                <c:pt idx="12">
                  <c:v>38</c:v>
                </c:pt>
              </c:numCache>
            </c:numRef>
          </c:val>
          <c:extLst>
            <c:ext xmlns:c16="http://schemas.microsoft.com/office/drawing/2014/chart" uri="{C3380CC4-5D6E-409C-BE32-E72D297353CC}">
              <c16:uniqueId val="{00000002-DDFF-4A17-A249-D326F07016A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DFF-4A17-A249-D326F07016A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1597</c:v>
                </c:pt>
                <c:pt idx="3">
                  <c:v>1465</c:v>
                </c:pt>
                <c:pt idx="6">
                  <c:v>1580</c:v>
                </c:pt>
                <c:pt idx="9">
                  <c:v>1428</c:v>
                </c:pt>
                <c:pt idx="12">
                  <c:v>1445</c:v>
                </c:pt>
              </c:numCache>
            </c:numRef>
          </c:val>
          <c:extLst>
            <c:ext xmlns:c16="http://schemas.microsoft.com/office/drawing/2014/chart" uri="{C3380CC4-5D6E-409C-BE32-E72D297353CC}">
              <c16:uniqueId val="{00000004-DDFF-4A17-A249-D326F07016A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DFF-4A17-A249-D326F07016A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DFF-4A17-A249-D326F07016A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4135</c:v>
                </c:pt>
                <c:pt idx="3">
                  <c:v>4126</c:v>
                </c:pt>
                <c:pt idx="6">
                  <c:v>4418</c:v>
                </c:pt>
                <c:pt idx="9">
                  <c:v>4780</c:v>
                </c:pt>
                <c:pt idx="12">
                  <c:v>5206</c:v>
                </c:pt>
              </c:numCache>
            </c:numRef>
          </c:val>
          <c:extLst>
            <c:ext xmlns:c16="http://schemas.microsoft.com/office/drawing/2014/chart" uri="{C3380CC4-5D6E-409C-BE32-E72D297353CC}">
              <c16:uniqueId val="{00000007-DDFF-4A17-A249-D326F07016A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1516</c:v>
                </c:pt>
                <c:pt idx="2">
                  <c:v>#N/A</c:v>
                </c:pt>
                <c:pt idx="3">
                  <c:v>#N/A</c:v>
                </c:pt>
                <c:pt idx="4">
                  <c:v>1410</c:v>
                </c:pt>
                <c:pt idx="5">
                  <c:v>#N/A</c:v>
                </c:pt>
                <c:pt idx="6">
                  <c:v>#N/A</c:v>
                </c:pt>
                <c:pt idx="7">
                  <c:v>1645</c:v>
                </c:pt>
                <c:pt idx="8">
                  <c:v>#N/A</c:v>
                </c:pt>
                <c:pt idx="9">
                  <c:v>#N/A</c:v>
                </c:pt>
                <c:pt idx="10">
                  <c:v>1675</c:v>
                </c:pt>
                <c:pt idx="11">
                  <c:v>#N/A</c:v>
                </c:pt>
                <c:pt idx="12">
                  <c:v>#N/A</c:v>
                </c:pt>
                <c:pt idx="13">
                  <c:v>1916</c:v>
                </c:pt>
                <c:pt idx="14">
                  <c:v>#N/A</c:v>
                </c:pt>
              </c:numCache>
            </c:numRef>
          </c:val>
          <c:smooth val="0"/>
          <c:extLst>
            <c:ext xmlns:c16="http://schemas.microsoft.com/office/drawing/2014/chart" uri="{C3380CC4-5D6E-409C-BE32-E72D297353CC}">
              <c16:uniqueId val="{00000008-DDFF-4A17-A249-D326F07016A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53591</c:v>
                </c:pt>
                <c:pt idx="5">
                  <c:v>56156</c:v>
                </c:pt>
                <c:pt idx="8">
                  <c:v>55795</c:v>
                </c:pt>
                <c:pt idx="11">
                  <c:v>55525</c:v>
                </c:pt>
                <c:pt idx="14">
                  <c:v>54558</c:v>
                </c:pt>
              </c:numCache>
            </c:numRef>
          </c:val>
          <c:extLst>
            <c:ext xmlns:c16="http://schemas.microsoft.com/office/drawing/2014/chart" uri="{C3380CC4-5D6E-409C-BE32-E72D297353CC}">
              <c16:uniqueId val="{00000000-E80A-4EB2-AD6A-5C28869CB01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974</c:v>
                </c:pt>
                <c:pt idx="5">
                  <c:v>1278</c:v>
                </c:pt>
                <c:pt idx="8">
                  <c:v>2359</c:v>
                </c:pt>
                <c:pt idx="11">
                  <c:v>2205</c:v>
                </c:pt>
                <c:pt idx="14">
                  <c:v>2072</c:v>
                </c:pt>
              </c:numCache>
            </c:numRef>
          </c:val>
          <c:extLst>
            <c:ext xmlns:c16="http://schemas.microsoft.com/office/drawing/2014/chart" uri="{C3380CC4-5D6E-409C-BE32-E72D297353CC}">
              <c16:uniqueId val="{00000001-E80A-4EB2-AD6A-5C28869CB01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10036</c:v>
                </c:pt>
                <c:pt idx="5">
                  <c:v>10196</c:v>
                </c:pt>
                <c:pt idx="8">
                  <c:v>10263</c:v>
                </c:pt>
                <c:pt idx="11">
                  <c:v>12629</c:v>
                </c:pt>
                <c:pt idx="14">
                  <c:v>12708</c:v>
                </c:pt>
              </c:numCache>
            </c:numRef>
          </c:val>
          <c:extLst>
            <c:ext xmlns:c16="http://schemas.microsoft.com/office/drawing/2014/chart" uri="{C3380CC4-5D6E-409C-BE32-E72D297353CC}">
              <c16:uniqueId val="{00000002-E80A-4EB2-AD6A-5C28869CB01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80A-4EB2-AD6A-5C28869CB01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80A-4EB2-AD6A-5C28869CB01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21</c:v>
                </c:pt>
                <c:pt idx="3">
                  <c:v>21</c:v>
                </c:pt>
                <c:pt idx="6">
                  <c:v>21</c:v>
                </c:pt>
                <c:pt idx="9">
                  <c:v>21</c:v>
                </c:pt>
                <c:pt idx="12">
                  <c:v>21</c:v>
                </c:pt>
              </c:numCache>
            </c:numRef>
          </c:val>
          <c:extLst>
            <c:ext xmlns:c16="http://schemas.microsoft.com/office/drawing/2014/chart" uri="{C3380CC4-5D6E-409C-BE32-E72D297353CC}">
              <c16:uniqueId val="{00000005-E80A-4EB2-AD6A-5C28869CB01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6491</c:v>
                </c:pt>
                <c:pt idx="3">
                  <c:v>6411</c:v>
                </c:pt>
                <c:pt idx="6">
                  <c:v>6774</c:v>
                </c:pt>
                <c:pt idx="9">
                  <c:v>6452</c:v>
                </c:pt>
                <c:pt idx="12">
                  <c:v>6434</c:v>
                </c:pt>
              </c:numCache>
            </c:numRef>
          </c:val>
          <c:extLst>
            <c:ext xmlns:c16="http://schemas.microsoft.com/office/drawing/2014/chart" uri="{C3380CC4-5D6E-409C-BE32-E72D297353CC}">
              <c16:uniqueId val="{00000006-E80A-4EB2-AD6A-5C28869CB01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E80A-4EB2-AD6A-5C28869CB01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18596</c:v>
                </c:pt>
                <c:pt idx="3">
                  <c:v>18326</c:v>
                </c:pt>
                <c:pt idx="6">
                  <c:v>18065</c:v>
                </c:pt>
                <c:pt idx="9">
                  <c:v>16067</c:v>
                </c:pt>
                <c:pt idx="12">
                  <c:v>14822</c:v>
                </c:pt>
              </c:numCache>
            </c:numRef>
          </c:val>
          <c:extLst>
            <c:ext xmlns:c16="http://schemas.microsoft.com/office/drawing/2014/chart" uri="{C3380CC4-5D6E-409C-BE32-E72D297353CC}">
              <c16:uniqueId val="{00000008-E80A-4EB2-AD6A-5C28869CB01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1</c:v>
                </c:pt>
                <c:pt idx="9">
                  <c:v>0</c:v>
                </c:pt>
                <c:pt idx="12">
                  <c:v>0</c:v>
                </c:pt>
              </c:numCache>
            </c:numRef>
          </c:val>
          <c:extLst>
            <c:ext xmlns:c16="http://schemas.microsoft.com/office/drawing/2014/chart" uri="{C3380CC4-5D6E-409C-BE32-E72D297353CC}">
              <c16:uniqueId val="{00000009-E80A-4EB2-AD6A-5C28869CB01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56500</c:v>
                </c:pt>
                <c:pt idx="3">
                  <c:v>61947</c:v>
                </c:pt>
                <c:pt idx="6">
                  <c:v>62070</c:v>
                </c:pt>
                <c:pt idx="9">
                  <c:v>61639</c:v>
                </c:pt>
                <c:pt idx="12">
                  <c:v>60566</c:v>
                </c:pt>
              </c:numCache>
            </c:numRef>
          </c:val>
          <c:extLst>
            <c:ext xmlns:c16="http://schemas.microsoft.com/office/drawing/2014/chart" uri="{C3380CC4-5D6E-409C-BE32-E72D297353CC}">
              <c16:uniqueId val="{0000000A-E80A-4EB2-AD6A-5C28869CB01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17007</c:v>
                </c:pt>
                <c:pt idx="2">
                  <c:v>#N/A</c:v>
                </c:pt>
                <c:pt idx="3">
                  <c:v>#N/A</c:v>
                </c:pt>
                <c:pt idx="4">
                  <c:v>19076</c:v>
                </c:pt>
                <c:pt idx="5">
                  <c:v>#N/A</c:v>
                </c:pt>
                <c:pt idx="6">
                  <c:v>#N/A</c:v>
                </c:pt>
                <c:pt idx="7">
                  <c:v>18514</c:v>
                </c:pt>
                <c:pt idx="8">
                  <c:v>#N/A</c:v>
                </c:pt>
                <c:pt idx="9">
                  <c:v>#N/A</c:v>
                </c:pt>
                <c:pt idx="10">
                  <c:v>13820</c:v>
                </c:pt>
                <c:pt idx="11">
                  <c:v>#N/A</c:v>
                </c:pt>
                <c:pt idx="12">
                  <c:v>#N/A</c:v>
                </c:pt>
                <c:pt idx="13">
                  <c:v>12506</c:v>
                </c:pt>
                <c:pt idx="14">
                  <c:v>#N/A</c:v>
                </c:pt>
              </c:numCache>
            </c:numRef>
          </c:val>
          <c:smooth val="0"/>
          <c:extLst>
            <c:ext xmlns:c16="http://schemas.microsoft.com/office/drawing/2014/chart" uri="{C3380CC4-5D6E-409C-BE32-E72D297353CC}">
              <c16:uniqueId val="{0000000B-E80A-4EB2-AD6A-5C28869CB01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4556</c:v>
                </c:pt>
                <c:pt idx="1">
                  <c:v>5645</c:v>
                </c:pt>
                <c:pt idx="2">
                  <c:v>5647</c:v>
                </c:pt>
              </c:numCache>
            </c:numRef>
          </c:val>
          <c:extLst>
            <c:ext xmlns:c16="http://schemas.microsoft.com/office/drawing/2014/chart" uri="{C3380CC4-5D6E-409C-BE32-E72D297353CC}">
              <c16:uniqueId val="{00000000-0883-443E-AE4B-60485F8EA3E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2102</c:v>
                </c:pt>
                <c:pt idx="1">
                  <c:v>3314</c:v>
                </c:pt>
                <c:pt idx="2">
                  <c:v>3186</c:v>
                </c:pt>
              </c:numCache>
            </c:numRef>
          </c:val>
          <c:extLst>
            <c:ext xmlns:c16="http://schemas.microsoft.com/office/drawing/2014/chart" uri="{C3380CC4-5D6E-409C-BE32-E72D297353CC}">
              <c16:uniqueId val="{00000001-0883-443E-AE4B-60485F8EA3E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4544</c:v>
                </c:pt>
                <c:pt idx="1">
                  <c:v>4495</c:v>
                </c:pt>
                <c:pt idx="2">
                  <c:v>5033</c:v>
                </c:pt>
              </c:numCache>
            </c:numRef>
          </c:val>
          <c:extLst>
            <c:ext xmlns:c16="http://schemas.microsoft.com/office/drawing/2014/chart" uri="{C3380CC4-5D6E-409C-BE32-E72D297353CC}">
              <c16:uniqueId val="{00000002-0883-443E-AE4B-60485F8EA3E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災害復旧費等に係る基準財政需要額が増加したものの、合併特例債等の元利償還金が、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百万円増加した結果等により、実質公債費比率の分子は</a:t>
          </a:r>
          <a:r>
            <a:rPr kumimoji="1" lang="en-US" altLang="ja-JP" sz="1400">
              <a:latin typeface="ＭＳ ゴシック" pitchFamily="49" charset="-128"/>
              <a:ea typeface="ＭＳ ゴシック" pitchFamily="49" charset="-128"/>
            </a:rPr>
            <a:t>241</a:t>
          </a:r>
          <a:r>
            <a:rPr kumimoji="1" lang="ja-JP" altLang="en-US" sz="1400">
              <a:latin typeface="ＭＳ ゴシック" pitchFamily="49" charset="-128"/>
              <a:ea typeface="ＭＳ ゴシック" pitchFamily="49" charset="-128"/>
            </a:rPr>
            <a:t>百万円増加している。</a:t>
          </a:r>
        </a:p>
        <a:p>
          <a:r>
            <a:rPr kumimoji="1" lang="ja-JP" altLang="en-US" sz="1400">
              <a:latin typeface="ＭＳ ゴシック" pitchFamily="49" charset="-128"/>
              <a:ea typeface="ＭＳ ゴシック" pitchFamily="49" charset="-128"/>
            </a:rPr>
            <a:t>　今後についても、近年の大型事業の実施に伴い借り入れた合併特例債等の地方債の償還が本格化することに加え、さらに大型事業の実施に伴う地方債の借入を予定しており、実施方法や事業規模の精査により、経費削減に努め、市債借入額の抑制を図るとともに、合併特例債の発行期限が令和</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年度で終了となることから、これらの財源確保についても課題となる。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合併特例債の現在高は増加となったものの、臨時財政対策債等の減により、地方債現在高が</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73</a:t>
          </a:r>
          <a:r>
            <a:rPr kumimoji="1" lang="ja-JP" altLang="en-US" sz="1400">
              <a:latin typeface="ＭＳ ゴシック" pitchFamily="49" charset="-128"/>
              <a:ea typeface="ＭＳ ゴシック" pitchFamily="49" charset="-128"/>
            </a:rPr>
            <a:t>百万円減少したことに加え、公営企業債等の市債残高減少に伴い、公営企業等繰入見込額が</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45</a:t>
          </a:r>
          <a:r>
            <a:rPr kumimoji="1" lang="ja-JP" altLang="en-US" sz="1400">
              <a:latin typeface="ＭＳ ゴシック" pitchFamily="49" charset="-128"/>
              <a:ea typeface="ＭＳ ゴシック" pitchFamily="49" charset="-128"/>
            </a:rPr>
            <a:t>百万円減少したこと等により、昨年度と比較して将来負担比率の分子は</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百万円減少している。また、地方債及び公営企業債の残高が減少したことにより、基準財政需要額算入見込額が</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67</a:t>
          </a:r>
          <a:r>
            <a:rPr kumimoji="1" lang="ja-JP" altLang="en-US" sz="1400">
              <a:latin typeface="ＭＳ ゴシック" pitchFamily="49" charset="-128"/>
              <a:ea typeface="ＭＳ ゴシック" pitchFamily="49" charset="-128"/>
            </a:rPr>
            <a:t>百万円減少している。</a:t>
          </a:r>
        </a:p>
        <a:p>
          <a:r>
            <a:rPr kumimoji="1" lang="ja-JP" altLang="en-US" sz="1400">
              <a:latin typeface="ＭＳ ゴシック" pitchFamily="49" charset="-128"/>
              <a:ea typeface="ＭＳ ゴシック" pitchFamily="49" charset="-128"/>
            </a:rPr>
            <a:t>　しかし、今後、大型事業の実施に伴う地方債の借入が見込まれていることから、事業実施方法や事業規模の精査により、地方債借入額の抑制を図る必要がある。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愛媛県西条市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財政調整基金及び減債基金の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つを合わせた基金残高は約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百万円と前年同比で約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百万円の減少となっている。また、福祉基金、水産資源育成基金は、それぞれ事業実施に伴い基金を取り崩したことから基金残高は減少している。一方、公共施設再編整備基金として新規に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億円を積み立てた。この結果、基金全体では約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年度においては、公共施設再編整備基金の造成等により、基金全体としての残高は増加した。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過年度に借り入れた合併特例債等の償還が本格化し、公債費の増加が見込まれることから、安定的な財政運営を図るため、減債基金の積み立てや取り崩しにより、公債費負担増加の抑制を図っていくほか、公共施設再編整備基金を活用し、施設の適正化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・合併振興基金：本市における市民の連帯の強化及び地域振興に要する経費。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・公共施設再編整備基金：公共施設等の再編整備、除却等に要する経費。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・福祉基金：高齢者等の社会参加の促進及び、保健福祉の増進を図る事業に要する経費。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・森林整備基金：森林環境譲与税を原資とし、森林整備の推進等に要する経費。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・水産資源育成基金：東部臨海土地造成事業に伴う水産資源育成事業に要する経費。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・合併振興基金：利子の積み立てによる増加。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・公共施設再編整備基金：公共施設マネジメントの推進を図るため令和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年度に造成。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・福祉基金：シルバーカー購入費補助金、タクシー利用助成などの社会福祉基金事業実施による減少。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・森林整備基金：積み立てによる増加。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・水産資源育成基金：ひうち地域で放流するクルマエビ等種苗購入費等による減少。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年度から令和元年度までの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カ年で積立限度額の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今後は、積立の財源として借り入れた合併特例債の償還が完了した額に限り、活用が可能とされていることから、市民の連帯の強化及び地域振興に要する経費に充当していく見込み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・公共施設再編整備基金：公共施設の適正配置と有効活用に向けた取り組みを進めるため、公共施設の再編整備、除却等に要する経費に充当する見込みとなっている。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・福祉基金：福祉基金事業の財源とするため毎年度取り崩し予定。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・水産資源育成基金：ひうち地域で実施する漁業振興対策事業の財源とするため毎年度取り崩し予定。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一般会計の財源不足に対応するため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億円を取り崩したものの、約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百万円を積み立てたことから、基金残高は約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間の財源不足の備えや、災害等により生じる予期せぬ支出・減収に充てるための財源ともなることから、一定額の確保が必要であり、歳入水準に見合った歳出構造への転換を図るなど、残高の確保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庁舎整備に係る元利償還金等市債償還の財源として約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千万円を取り崩したため、約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今後の公債費負担増加の抑制を図るため、毎年度増加分の一定額を取り崩しにより対応していく。また、安定的な財政運営を図るため、追加の積み立ても検討していきたい。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105,616
104,214
510.04
59,447,456
55,253,057
3,996,649
28,883,930
60,566,035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税収の増等により基準財政収入額は増加したものの、大型事業の実施に伴い借り入れた市債の償還が本格化してきたことなどにより基準財政需要額が増加したことから、前年度比</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ポイント悪化している。</a:t>
          </a:r>
        </a:p>
        <a:p>
          <a:r>
            <a:rPr kumimoji="1" lang="ja-JP" altLang="en-US" sz="1300">
              <a:latin typeface="ＭＳ Ｐゴシック" panose="020B0600070205080204" pitchFamily="50" charset="-128"/>
              <a:ea typeface="ＭＳ Ｐゴシック" panose="020B0600070205080204" pitchFamily="50" charset="-128"/>
            </a:rPr>
            <a:t>　現状、全国及び愛媛県の平均より良い状況ではあるものの、類似団体平均よりは悪い状況にあり、今後、人口減少等により税収等の増加は見込みにくいことから、事業の選択と集中による歳入水準に見合った歳出構造への転換に向けた歳出改革を継続していく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44</xdr:row>
      <xdr:rowOff>84667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06001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125942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067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153052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45508</xdr:rowOff>
    </xdr:from>
    <xdr:to>
      <xdr:col>19</xdr:col>
      <xdr:colOff>133350</xdr:colOff>
      <xdr:row>42</xdr:row>
      <xdr:rowOff>105833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24640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45508</xdr:rowOff>
    </xdr:from>
    <xdr:to>
      <xdr:col>15</xdr:col>
      <xdr:colOff>82550</xdr:colOff>
      <xdr:row>42</xdr:row>
      <xdr:rowOff>45508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2464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5292</xdr:rowOff>
    </xdr:from>
    <xdr:to>
      <xdr:col>11</xdr:col>
      <xdr:colOff>31750</xdr:colOff>
      <xdr:row>42</xdr:row>
      <xdr:rowOff>45508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20619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75142</xdr:rowOff>
    </xdr:from>
    <xdr:to>
      <xdr:col>23</xdr:col>
      <xdr:colOff>184150</xdr:colOff>
      <xdr:row>43</xdr:row>
      <xdr:rowOff>5292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47219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48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166158</xdr:rowOff>
    </xdr:from>
    <xdr:to>
      <xdr:col>15</xdr:col>
      <xdr:colOff>133350</xdr:colOff>
      <xdr:row>42</xdr:row>
      <xdr:rowOff>96308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106485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166158</xdr:rowOff>
    </xdr:from>
    <xdr:to>
      <xdr:col>11</xdr:col>
      <xdr:colOff>82550</xdr:colOff>
      <xdr:row>42</xdr:row>
      <xdr:rowOff>96308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106485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125942</xdr:rowOff>
    </xdr:from>
    <xdr:to>
      <xdr:col>7</xdr:col>
      <xdr:colOff>31750</xdr:colOff>
      <xdr:row>42</xdr:row>
      <xdr:rowOff>56092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66269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9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では、地方消費税交付金等が増加したものの、臨時財政対策債や地方特例交付金等が減少したことに加え、歳出では、繰出金が減少したものの公債費や物件費が増加したことから、経常収支比率は前年度から</a:t>
          </a:r>
          <a:r>
            <a:rPr kumimoji="1" lang="en-US" altLang="ja-JP" sz="1300">
              <a:latin typeface="ＭＳ Ｐゴシック" panose="020B0600070205080204" pitchFamily="50" charset="-128"/>
              <a:ea typeface="ＭＳ Ｐゴシック" panose="020B0600070205080204" pitchFamily="50" charset="-128"/>
            </a:rPr>
            <a:t>6.8</a:t>
          </a:r>
          <a:r>
            <a:rPr kumimoji="1" lang="ja-JP" altLang="en-US" sz="1300">
              <a:latin typeface="ＭＳ Ｐゴシック" panose="020B0600070205080204" pitchFamily="50" charset="-128"/>
              <a:ea typeface="ＭＳ Ｐゴシック" panose="020B0600070205080204" pitchFamily="50" charset="-128"/>
            </a:rPr>
            <a:t>ポイント悪化している。</a:t>
          </a:r>
        </a:p>
        <a:p>
          <a:r>
            <a:rPr kumimoji="1" lang="ja-JP" altLang="en-US" sz="1300">
              <a:latin typeface="ＭＳ Ｐゴシック" panose="020B0600070205080204" pitchFamily="50" charset="-128"/>
              <a:ea typeface="ＭＳ Ｐゴシック" panose="020B0600070205080204" pitchFamily="50" charset="-128"/>
            </a:rPr>
            <a:t>　今後、市税等の経常一般財源の増加は見込みがたい一方、扶助費や維持補修費、公債費等経常経費の増加が見込まれることから、公共施設マネジメントの推進や使用料・手数料の見直しによる受益者負担の適正化による財政構造の改善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112395</xdr:rowOff>
    </xdr:from>
    <xdr:to>
      <xdr:col>23</xdr:col>
      <xdr:colOff>133350</xdr:colOff>
      <xdr:row>66</xdr:row>
      <xdr:rowOff>148907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227945"/>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27322</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97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112395</xdr:rowOff>
    </xdr:from>
    <xdr:to>
      <xdr:col>24</xdr:col>
      <xdr:colOff>12700</xdr:colOff>
      <xdr:row>59</xdr:row>
      <xdr:rowOff>112395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2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49530</xdr:rowOff>
    </xdr:from>
    <xdr:to>
      <xdr:col>23</xdr:col>
      <xdr:colOff>133350</xdr:colOff>
      <xdr:row>62</xdr:row>
      <xdr:rowOff>116840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336530"/>
          <a:ext cx="838200" cy="4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98442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728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126365</xdr:rowOff>
    </xdr:from>
    <xdr:to>
      <xdr:col>23</xdr:col>
      <xdr:colOff>184150</xdr:colOff>
      <xdr:row>63</xdr:row>
      <xdr:rowOff>56515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49530</xdr:rowOff>
    </xdr:from>
    <xdr:to>
      <xdr:col>19</xdr:col>
      <xdr:colOff>133350</xdr:colOff>
      <xdr:row>62</xdr:row>
      <xdr:rowOff>147003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336530"/>
          <a:ext cx="889000" cy="440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62547</xdr:rowOff>
    </xdr:from>
    <xdr:to>
      <xdr:col>19</xdr:col>
      <xdr:colOff>184150</xdr:colOff>
      <xdr:row>61</xdr:row>
      <xdr:rowOff>164147</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148924</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607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62547</xdr:rowOff>
    </xdr:from>
    <xdr:to>
      <xdr:col>15</xdr:col>
      <xdr:colOff>82550</xdr:colOff>
      <xdr:row>62</xdr:row>
      <xdr:rowOff>147003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692447"/>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117793</xdr:rowOff>
    </xdr:from>
    <xdr:to>
      <xdr:col>15</xdr:col>
      <xdr:colOff>133350</xdr:colOff>
      <xdr:row>64</xdr:row>
      <xdr:rowOff>47943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91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32720</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100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62547</xdr:rowOff>
    </xdr:from>
    <xdr:to>
      <xdr:col>11</xdr:col>
      <xdr:colOff>31750</xdr:colOff>
      <xdr:row>62</xdr:row>
      <xdr:rowOff>153035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0692447"/>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147955</xdr:rowOff>
    </xdr:from>
    <xdr:to>
      <xdr:col>11</xdr:col>
      <xdr:colOff>82550</xdr:colOff>
      <xdr:row>64</xdr:row>
      <xdr:rowOff>78105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94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62882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103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45403</xdr:rowOff>
    </xdr:from>
    <xdr:to>
      <xdr:col>7</xdr:col>
      <xdr:colOff>31750</xdr:colOff>
      <xdr:row>63</xdr:row>
      <xdr:rowOff>147003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131780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66040</xdr:rowOff>
    </xdr:from>
    <xdr:to>
      <xdr:col>23</xdr:col>
      <xdr:colOff>184150</xdr:colOff>
      <xdr:row>62</xdr:row>
      <xdr:rowOff>167640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82567</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170180</xdr:rowOff>
    </xdr:from>
    <xdr:to>
      <xdr:col>19</xdr:col>
      <xdr:colOff>184150</xdr:colOff>
      <xdr:row>60</xdr:row>
      <xdr:rowOff>100330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110507</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05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96203</xdr:rowOff>
    </xdr:from>
    <xdr:to>
      <xdr:col>15</xdr:col>
      <xdr:colOff>133350</xdr:colOff>
      <xdr:row>63</xdr:row>
      <xdr:rowOff>26353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72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36530</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49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11747</xdr:rowOff>
    </xdr:from>
    <xdr:to>
      <xdr:col>11</xdr:col>
      <xdr:colOff>82550</xdr:colOff>
      <xdr:row>62</xdr:row>
      <xdr:rowOff>113347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64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123524</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410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102235</xdr:rowOff>
    </xdr:from>
    <xdr:to>
      <xdr:col>7</xdr:col>
      <xdr:colOff>31750</xdr:colOff>
      <xdr:row>63</xdr:row>
      <xdr:rowOff>32385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42562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[148,470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人件費については減少したものの、物件費においては道前クリーンセンター整備等により大幅な増加となっており、類似団体平均よりは悪い状況となっているが、全国、愛媛県の平均よりは良い状況となっている。</a:t>
          </a:r>
        </a:p>
        <a:p>
          <a:r>
            <a:rPr kumimoji="1" lang="ja-JP" altLang="en-US" sz="1300">
              <a:latin typeface="ＭＳ Ｐゴシック" panose="020B0600070205080204" pitchFamily="50" charset="-128"/>
              <a:ea typeface="ＭＳ Ｐゴシック" panose="020B0600070205080204" pitchFamily="50" charset="-128"/>
            </a:rPr>
            <a:t>　今後も、引き続き適切な定員管理に努めるとともに、公共施設の適正配置、有効活用、事務事業の見直し等により経費削減に努めていく必要がある。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73578</xdr:rowOff>
    </xdr:from>
    <xdr:to>
      <xdr:col>23</xdr:col>
      <xdr:colOff>133350</xdr:colOff>
      <xdr:row>89</xdr:row>
      <xdr:rowOff>493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89578"/>
          <a:ext cx="0" cy="14699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144020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3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493</xdr:rowOff>
    </xdr:from>
    <xdr:to>
      <xdr:col>24</xdr:col>
      <xdr:colOff>12700</xdr:colOff>
      <xdr:row>89</xdr:row>
      <xdr:rowOff>493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5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159955</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33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73578</xdr:rowOff>
    </xdr:from>
    <xdr:to>
      <xdr:col>24</xdr:col>
      <xdr:colOff>12700</xdr:colOff>
      <xdr:row>80</xdr:row>
      <xdr:rowOff>73578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8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108231</xdr:rowOff>
    </xdr:from>
    <xdr:to>
      <xdr:col>23</xdr:col>
      <xdr:colOff>133350</xdr:colOff>
      <xdr:row>85</xdr:row>
      <xdr:rowOff>5380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510031"/>
          <a:ext cx="838200" cy="68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98249</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57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81722</xdr:rowOff>
    </xdr:from>
    <xdr:to>
      <xdr:col>23</xdr:col>
      <xdr:colOff>184150</xdr:colOff>
      <xdr:row>84</xdr:row>
      <xdr:rowOff>11872</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31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115150</xdr:rowOff>
    </xdr:from>
    <xdr:to>
      <xdr:col>19</xdr:col>
      <xdr:colOff>133350</xdr:colOff>
      <xdr:row>84</xdr:row>
      <xdr:rowOff>108231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345500"/>
          <a:ext cx="889000" cy="164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16140</xdr:rowOff>
    </xdr:from>
    <xdr:to>
      <xdr:col>19</xdr:col>
      <xdr:colOff>184150</xdr:colOff>
      <xdr:row>83</xdr:row>
      <xdr:rowOff>117740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24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127917</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15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149902</xdr:rowOff>
    </xdr:from>
    <xdr:to>
      <xdr:col>15</xdr:col>
      <xdr:colOff>82550</xdr:colOff>
      <xdr:row>83</xdr:row>
      <xdr:rowOff>115150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208802"/>
          <a:ext cx="889000" cy="13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170969</xdr:rowOff>
    </xdr:from>
    <xdr:to>
      <xdr:col>15</xdr:col>
      <xdr:colOff>133350</xdr:colOff>
      <xdr:row>84</xdr:row>
      <xdr:rowOff>101119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40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85896</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487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75823</xdr:rowOff>
    </xdr:from>
    <xdr:to>
      <xdr:col>11</xdr:col>
      <xdr:colOff>31750</xdr:colOff>
      <xdr:row>82</xdr:row>
      <xdr:rowOff>149902</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134723"/>
          <a:ext cx="889000" cy="7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120647</xdr:rowOff>
    </xdr:from>
    <xdr:to>
      <xdr:col>11</xdr:col>
      <xdr:colOff>82550</xdr:colOff>
      <xdr:row>83</xdr:row>
      <xdr:rowOff>50797</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7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35574</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265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51033</xdr:rowOff>
    </xdr:from>
    <xdr:to>
      <xdr:col>7</xdr:col>
      <xdr:colOff>31750</xdr:colOff>
      <xdr:row>82</xdr:row>
      <xdr:rowOff>152633</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10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137410</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196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126030</xdr:rowOff>
    </xdr:from>
    <xdr:to>
      <xdr:col>23</xdr:col>
      <xdr:colOff>184150</xdr:colOff>
      <xdr:row>85</xdr:row>
      <xdr:rowOff>56180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52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98107</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49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57431</xdr:rowOff>
    </xdr:from>
    <xdr:to>
      <xdr:col>19</xdr:col>
      <xdr:colOff>184150</xdr:colOff>
      <xdr:row>84</xdr:row>
      <xdr:rowOff>159031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45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143808</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545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64350</xdr:rowOff>
    </xdr:from>
    <xdr:to>
      <xdr:col>15</xdr:col>
      <xdr:colOff>133350</xdr:colOff>
      <xdr:row>83</xdr:row>
      <xdr:rowOff>165950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29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4677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06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99102</xdr:rowOff>
    </xdr:from>
    <xdr:to>
      <xdr:col>11</xdr:col>
      <xdr:colOff>82550</xdr:colOff>
      <xdr:row>83</xdr:row>
      <xdr:rowOff>29252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15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39429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926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25023</xdr:rowOff>
    </xdr:from>
    <xdr:to>
      <xdr:col>7</xdr:col>
      <xdr:colOff>31750</xdr:colOff>
      <xdr:row>82</xdr:row>
      <xdr:rowOff>126623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08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136800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852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給与の適正管理により、類似団体の中では最低水準にあるため、引続き適正管理に努める。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130175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81100"/>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102252</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36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130175</xdr:rowOff>
    </xdr:from>
    <xdr:to>
      <xdr:col>81</xdr:col>
      <xdr:colOff>133350</xdr:colOff>
      <xdr:row>89</xdr:row>
      <xdr:rowOff>130175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8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165100</xdr:rowOff>
    </xdr:from>
    <xdr:to>
      <xdr:col>81</xdr:col>
      <xdr:colOff>44450</xdr:colOff>
      <xdr:row>80</xdr:row>
      <xdr:rowOff>165100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3881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63093</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8077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91016</xdr:rowOff>
    </xdr:from>
    <xdr:to>
      <xdr:col>81</xdr:col>
      <xdr:colOff>95250</xdr:colOff>
      <xdr:row>87</xdr:row>
      <xdr:rowOff>21166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165100</xdr:rowOff>
    </xdr:from>
    <xdr:to>
      <xdr:col>77</xdr:col>
      <xdr:colOff>44450</xdr:colOff>
      <xdr:row>80</xdr:row>
      <xdr:rowOff>165100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388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111125</xdr:rowOff>
    </xdr:from>
    <xdr:to>
      <xdr:col>77</xdr:col>
      <xdr:colOff>95250</xdr:colOff>
      <xdr:row>87</xdr:row>
      <xdr:rowOff>41275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26052</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94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165100</xdr:rowOff>
    </xdr:from>
    <xdr:to>
      <xdr:col>72</xdr:col>
      <xdr:colOff>203200</xdr:colOff>
      <xdr:row>81</xdr:row>
      <xdr:rowOff>114300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38811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47218</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2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33866</xdr:rowOff>
    </xdr:from>
    <xdr:to>
      <xdr:col>68</xdr:col>
      <xdr:colOff>152400</xdr:colOff>
      <xdr:row>81</xdr:row>
      <xdr:rowOff>114300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392131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107543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114300</xdr:rowOff>
    </xdr:from>
    <xdr:to>
      <xdr:col>81</xdr:col>
      <xdr:colOff>95250</xdr:colOff>
      <xdr:row>81</xdr:row>
      <xdr:rowOff>44450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35577</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375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114300</xdr:rowOff>
    </xdr:from>
    <xdr:to>
      <xdr:col>77</xdr:col>
      <xdr:colOff>95250</xdr:colOff>
      <xdr:row>81</xdr:row>
      <xdr:rowOff>44450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54627</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359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114300</xdr:rowOff>
    </xdr:from>
    <xdr:to>
      <xdr:col>73</xdr:col>
      <xdr:colOff>44450</xdr:colOff>
      <xdr:row>81</xdr:row>
      <xdr:rowOff>44450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54627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359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63500</xdr:rowOff>
    </xdr:from>
    <xdr:to>
      <xdr:col>68</xdr:col>
      <xdr:colOff>203200</xdr:colOff>
      <xdr:row>81</xdr:row>
      <xdr:rowOff>165100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3827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154516</xdr:rowOff>
    </xdr:from>
    <xdr:to>
      <xdr:col>64</xdr:col>
      <xdr:colOff>152400</xdr:colOff>
      <xdr:row>81</xdr:row>
      <xdr:rowOff>84666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387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94843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363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日に総合支所の機能を見直し、丹原総合支所、小松総合支所を丹原サービスセンター、小松サービスセンターとするなど組織のスリム化を図ったことから、</a:t>
          </a:r>
          <a:r>
            <a:rPr kumimoji="1" lang="en-US" altLang="ja-JP" sz="1300">
              <a:latin typeface="ＭＳ Ｐゴシック" panose="020B0600070205080204" pitchFamily="50" charset="-128"/>
              <a:ea typeface="ＭＳ Ｐゴシック" panose="020B0600070205080204" pitchFamily="50" charset="-128"/>
            </a:rPr>
            <a:t>0.04</a:t>
          </a:r>
          <a:r>
            <a:rPr kumimoji="1" lang="ja-JP" altLang="en-US" sz="1300">
              <a:latin typeface="ＭＳ Ｐゴシック" panose="020B0600070205080204" pitchFamily="50" charset="-128"/>
              <a:ea typeface="ＭＳ Ｐゴシック" panose="020B0600070205080204" pitchFamily="50" charset="-128"/>
            </a:rPr>
            <a:t>ポイント改善している。</a:t>
          </a:r>
        </a:p>
        <a:p>
          <a:r>
            <a:rPr kumimoji="1" lang="ja-JP" altLang="en-US" sz="1300">
              <a:latin typeface="ＭＳ Ｐゴシック" panose="020B0600070205080204" pitchFamily="50" charset="-128"/>
              <a:ea typeface="ＭＳ Ｐゴシック" panose="020B0600070205080204" pitchFamily="50" charset="-128"/>
            </a:rPr>
            <a:t>　生産年齢人口の減少に伴う人材確保の困難化や定年延長による年齢構成の変化とともに、今後とも本市の現状や地域特性を考慮しながら、組織機構、職員配置の再編・見直しを進め、簡素で効率的な執行体制の実現と適切な定員管理に努める。 </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122646</xdr:rowOff>
    </xdr:from>
    <xdr:to>
      <xdr:col>81</xdr:col>
      <xdr:colOff>44450</xdr:colOff>
      <xdr:row>67</xdr:row>
      <xdr:rowOff>73116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895296"/>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45193</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3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73116</xdr:rowOff>
    </xdr:from>
    <xdr:to>
      <xdr:col>81</xdr:col>
      <xdr:colOff>133350</xdr:colOff>
      <xdr:row>67</xdr:row>
      <xdr:rowOff>73116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6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37573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3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122646</xdr:rowOff>
    </xdr:from>
    <xdr:to>
      <xdr:col>81</xdr:col>
      <xdr:colOff>133350</xdr:colOff>
      <xdr:row>57</xdr:row>
      <xdr:rowOff>122646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89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101419</xdr:rowOff>
    </xdr:from>
    <xdr:to>
      <xdr:col>81</xdr:col>
      <xdr:colOff>44450</xdr:colOff>
      <xdr:row>64</xdr:row>
      <xdr:rowOff>115207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1074219"/>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67871</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54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51344</xdr:rowOff>
    </xdr:from>
    <xdr:to>
      <xdr:col>81</xdr:col>
      <xdr:colOff>95250</xdr:colOff>
      <xdr:row>61</xdr:row>
      <xdr:rowOff>152944</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0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70394</xdr:rowOff>
    </xdr:from>
    <xdr:to>
      <xdr:col>77</xdr:col>
      <xdr:colOff>44450</xdr:colOff>
      <xdr:row>64</xdr:row>
      <xdr:rowOff>101419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104319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41003</xdr:rowOff>
    </xdr:from>
    <xdr:to>
      <xdr:col>77</xdr:col>
      <xdr:colOff>95250</xdr:colOff>
      <xdr:row>61</xdr:row>
      <xdr:rowOff>142603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9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152780</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268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39370</xdr:rowOff>
    </xdr:from>
    <xdr:to>
      <xdr:col>72</xdr:col>
      <xdr:colOff>203200</xdr:colOff>
      <xdr:row>64</xdr:row>
      <xdr:rowOff>70394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101217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7438</xdr:rowOff>
    </xdr:from>
    <xdr:to>
      <xdr:col>73</xdr:col>
      <xdr:colOff>44450</xdr:colOff>
      <xdr:row>62</xdr:row>
      <xdr:rowOff>109038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119215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40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32476</xdr:rowOff>
    </xdr:from>
    <xdr:to>
      <xdr:col>68</xdr:col>
      <xdr:colOff>152400</xdr:colOff>
      <xdr:row>64</xdr:row>
      <xdr:rowOff>39370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100527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10885</xdr:rowOff>
    </xdr:from>
    <xdr:to>
      <xdr:col>68</xdr:col>
      <xdr:colOff>203200</xdr:colOff>
      <xdr:row>62</xdr:row>
      <xdr:rowOff>112485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6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122662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40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168547</xdr:rowOff>
    </xdr:from>
    <xdr:to>
      <xdr:col>64</xdr:col>
      <xdr:colOff>152400</xdr:colOff>
      <xdr:row>62</xdr:row>
      <xdr:rowOff>98697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108874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64407</xdr:rowOff>
    </xdr:from>
    <xdr:to>
      <xdr:col>81</xdr:col>
      <xdr:colOff>95250</xdr:colOff>
      <xdr:row>64</xdr:row>
      <xdr:rowOff>166007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103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36484</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10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50619</xdr:rowOff>
    </xdr:from>
    <xdr:to>
      <xdr:col>77</xdr:col>
      <xdr:colOff>95250</xdr:colOff>
      <xdr:row>64</xdr:row>
      <xdr:rowOff>152219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102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136996</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1109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19594</xdr:rowOff>
    </xdr:from>
    <xdr:to>
      <xdr:col>73</xdr:col>
      <xdr:colOff>44450</xdr:colOff>
      <xdr:row>64</xdr:row>
      <xdr:rowOff>121194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99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105971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107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160020</xdr:rowOff>
    </xdr:from>
    <xdr:to>
      <xdr:col>68</xdr:col>
      <xdr:colOff>203200</xdr:colOff>
      <xdr:row>64</xdr:row>
      <xdr:rowOff>90170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74947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153126</xdr:rowOff>
    </xdr:from>
    <xdr:to>
      <xdr:col>64</xdr:col>
      <xdr:colOff>152400</xdr:colOff>
      <xdr:row>64</xdr:row>
      <xdr:rowOff>83276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95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68053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104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合併特例債や臨時財政対策債等の元利償還金が増加したことに加え、普通交付税や臨時財政対策債発行可能額等の減少により、標準財政規模が減少したことから、</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ポイント悪化している。</a:t>
          </a:r>
        </a:p>
        <a:p>
          <a:r>
            <a:rPr kumimoji="1" lang="ja-JP" altLang="en-US" sz="1100">
              <a:latin typeface="ＭＳ Ｐゴシック" panose="020B0600070205080204" pitchFamily="50" charset="-128"/>
              <a:ea typeface="ＭＳ Ｐゴシック" panose="020B0600070205080204" pitchFamily="50" charset="-128"/>
            </a:rPr>
            <a:t>　類似団体平均及び全国平均と比較すると悪い状況となっているが、愛媛県平均と比較すると良い状況である。</a:t>
          </a:r>
        </a:p>
        <a:p>
          <a:r>
            <a:rPr kumimoji="1" lang="ja-JP" altLang="en-US" sz="1100">
              <a:latin typeface="ＭＳ Ｐゴシック" panose="020B0600070205080204" pitchFamily="50" charset="-128"/>
              <a:ea typeface="ＭＳ Ｐゴシック" panose="020B0600070205080204" pitchFamily="50" charset="-128"/>
            </a:rPr>
            <a:t>　今後、近年の大型事業の実施に伴い借り入れた合併特例債等の市債の償還が開始することによる公債費の増加が見込まれていることから、今後は発行額の抑制に努めるとともに、減債基金の積立てによる償還財源の確保など、将来負担の軽減を図っていく必要があ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8467</xdr:rowOff>
    </xdr:from>
    <xdr:to>
      <xdr:col>81</xdr:col>
      <xdr:colOff>44450</xdr:colOff>
      <xdr:row>45</xdr:row>
      <xdr:rowOff>33867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18066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94844</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8467</xdr:rowOff>
    </xdr:from>
    <xdr:to>
      <xdr:col>81</xdr:col>
      <xdr:colOff>133350</xdr:colOff>
      <xdr:row>36</xdr:row>
      <xdr:rowOff>8467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22578</xdr:rowOff>
    </xdr:from>
    <xdr:to>
      <xdr:col>81</xdr:col>
      <xdr:colOff>44450</xdr:colOff>
      <xdr:row>41</xdr:row>
      <xdr:rowOff>103011</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7052028"/>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156932</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672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140405</xdr:rowOff>
    </xdr:from>
    <xdr:to>
      <xdr:col>81</xdr:col>
      <xdr:colOff>95250</xdr:colOff>
      <xdr:row>40</xdr:row>
      <xdr:rowOff>70555</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22578</xdr:rowOff>
    </xdr:from>
    <xdr:to>
      <xdr:col>77</xdr:col>
      <xdr:colOff>44450</xdr:colOff>
      <xdr:row>41</xdr:row>
      <xdr:rowOff>22578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7052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67327</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9172</xdr:rowOff>
    </xdr:from>
    <xdr:to>
      <xdr:col>72</xdr:col>
      <xdr:colOff>203200</xdr:colOff>
      <xdr:row>41</xdr:row>
      <xdr:rowOff>22578</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70386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65617</xdr:rowOff>
    </xdr:from>
    <xdr:to>
      <xdr:col>73</xdr:col>
      <xdr:colOff>44450</xdr:colOff>
      <xdr:row>41</xdr:row>
      <xdr:rowOff>167217</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151994</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9172</xdr:rowOff>
    </xdr:from>
    <xdr:to>
      <xdr:col>68</xdr:col>
      <xdr:colOff>152400</xdr:colOff>
      <xdr:row>41</xdr:row>
      <xdr:rowOff>62795</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703862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119239</xdr:rowOff>
    </xdr:from>
    <xdr:to>
      <xdr:col>68</xdr:col>
      <xdr:colOff>203200</xdr:colOff>
      <xdr:row>42</xdr:row>
      <xdr:rowOff>49389</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34166</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52211</xdr:rowOff>
    </xdr:from>
    <xdr:to>
      <xdr:col>81</xdr:col>
      <xdr:colOff>95250</xdr:colOff>
      <xdr:row>41</xdr:row>
      <xdr:rowOff>153811</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24288</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70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143228</xdr:rowOff>
    </xdr:from>
    <xdr:to>
      <xdr:col>77</xdr:col>
      <xdr:colOff>95250</xdr:colOff>
      <xdr:row>41</xdr:row>
      <xdr:rowOff>73378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58155</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087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143228</xdr:rowOff>
    </xdr:from>
    <xdr:to>
      <xdr:col>73</xdr:col>
      <xdr:colOff>44450</xdr:colOff>
      <xdr:row>41</xdr:row>
      <xdr:rowOff>73378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83555</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129822</xdr:rowOff>
    </xdr:from>
    <xdr:to>
      <xdr:col>68</xdr:col>
      <xdr:colOff>203200</xdr:colOff>
      <xdr:row>41</xdr:row>
      <xdr:rowOff>59972</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70149</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11995</xdr:rowOff>
    </xdr:from>
    <xdr:to>
      <xdr:col>64</xdr:col>
      <xdr:colOff>152400</xdr:colOff>
      <xdr:row>41</xdr:row>
      <xdr:rowOff>113595</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123772</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年度は、臨時財政対策債発行可能額等の減少により算定上の分母となる標準財政規模が減少したものの、市債残高の減少や公営企業債等繰入見込み額の減少により算定上の分子となる将来負担額が減少したことから、前年度から</a:t>
          </a:r>
          <a:r>
            <a:rPr kumimoji="1" lang="en-US" altLang="ja-JP" sz="1100">
              <a:latin typeface="ＭＳ Ｐゴシック" panose="020B0600070205080204" pitchFamily="50" charset="-128"/>
              <a:ea typeface="ＭＳ Ｐゴシック" panose="020B0600070205080204" pitchFamily="50" charset="-128"/>
            </a:rPr>
            <a:t>3.7</a:t>
          </a:r>
          <a:r>
            <a:rPr kumimoji="1" lang="ja-JP" altLang="en-US" sz="1100">
              <a:latin typeface="ＭＳ Ｐゴシック" panose="020B0600070205080204" pitchFamily="50" charset="-128"/>
              <a:ea typeface="ＭＳ Ｐゴシック" panose="020B0600070205080204" pitchFamily="50" charset="-128"/>
            </a:rPr>
            <a:t>ポイント改善している。</a:t>
          </a:r>
        </a:p>
        <a:p>
          <a:r>
            <a:rPr kumimoji="1" lang="ja-JP" altLang="en-US" sz="1100">
              <a:latin typeface="ＭＳ Ｐゴシック" panose="020B0600070205080204" pitchFamily="50" charset="-128"/>
              <a:ea typeface="ＭＳ Ｐゴシック" panose="020B0600070205080204" pitchFamily="50" charset="-128"/>
            </a:rPr>
            <a:t>　しかし、全国、愛媛県、類似団体平均のいずれの数値よりも悪い状況にあり、今後も大型事業の実施に伴う、市債の借入が見込まれることから、実施方針や事業規模の精査により、経費削減に努め、市債借入額の抑制を図るとともに、合併特例債の発行期限が令和</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年度で終了となることから、これらの財源確保についても課題となる。</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148449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5496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120526</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892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148449</xdr:rowOff>
    </xdr:from>
    <xdr:to>
      <xdr:col>81</xdr:col>
      <xdr:colOff>133350</xdr:colOff>
      <xdr:row>22</xdr:row>
      <xdr:rowOff>148449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92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145062</xdr:rowOff>
    </xdr:from>
    <xdr:to>
      <xdr:col>81</xdr:col>
      <xdr:colOff>44450</xdr:colOff>
      <xdr:row>18</xdr:row>
      <xdr:rowOff>23213</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6179800" y="3059712"/>
          <a:ext cx="838200" cy="4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23213</xdr:rowOff>
    </xdr:from>
    <xdr:to>
      <xdr:col>77</xdr:col>
      <xdr:colOff>44450</xdr:colOff>
      <xdr:row>19</xdr:row>
      <xdr:rowOff>164112</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5290800" y="3109313"/>
          <a:ext cx="889000" cy="31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145979</xdr:rowOff>
    </xdr:from>
    <xdr:to>
      <xdr:col>77</xdr:col>
      <xdr:colOff>95250</xdr:colOff>
      <xdr:row>14</xdr:row>
      <xdr:rowOff>76129</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37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86306</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143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164112</xdr:rowOff>
    </xdr:from>
    <xdr:to>
      <xdr:col>72</xdr:col>
      <xdr:colOff>203200</xdr:colOff>
      <xdr:row>20</xdr:row>
      <xdr:rowOff>52987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4401800" y="342166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33937</xdr:rowOff>
    </xdr:from>
    <xdr:to>
      <xdr:col>73</xdr:col>
      <xdr:colOff>44450</xdr:colOff>
      <xdr:row>17</xdr:row>
      <xdr:rowOff>135537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94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145714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717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97084</xdr:rowOff>
    </xdr:from>
    <xdr:to>
      <xdr:col>68</xdr:col>
      <xdr:colOff>152400</xdr:colOff>
      <xdr:row>20</xdr:row>
      <xdr:rowOff>52987</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3512800" y="3354634"/>
          <a:ext cx="889000" cy="12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68792</xdr:rowOff>
    </xdr:from>
    <xdr:to>
      <xdr:col>68</xdr:col>
      <xdr:colOff>203200</xdr:colOff>
      <xdr:row>17</xdr:row>
      <xdr:rowOff>170392</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98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9119</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75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37959</xdr:rowOff>
    </xdr:from>
    <xdr:to>
      <xdr:col>64</xdr:col>
      <xdr:colOff>152400</xdr:colOff>
      <xdr:row>17</xdr:row>
      <xdr:rowOff>139559</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95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149736</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721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94262</xdr:rowOff>
    </xdr:from>
    <xdr:to>
      <xdr:col>81</xdr:col>
      <xdr:colOff>95250</xdr:colOff>
      <xdr:row>18</xdr:row>
      <xdr:rowOff>24412</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300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66339</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298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143863</xdr:rowOff>
    </xdr:from>
    <xdr:to>
      <xdr:col>77</xdr:col>
      <xdr:colOff>95250</xdr:colOff>
      <xdr:row>18</xdr:row>
      <xdr:rowOff>74013</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305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58790</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3144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113312</xdr:rowOff>
    </xdr:from>
    <xdr:to>
      <xdr:col>73</xdr:col>
      <xdr:colOff>44450</xdr:colOff>
      <xdr:row>20</xdr:row>
      <xdr:rowOff>43462</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337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28239</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3457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2187</xdr:rowOff>
    </xdr:from>
    <xdr:to>
      <xdr:col>68</xdr:col>
      <xdr:colOff>203200</xdr:colOff>
      <xdr:row>20</xdr:row>
      <xdr:rowOff>103787</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343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88564</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3517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46284</xdr:rowOff>
    </xdr:from>
    <xdr:to>
      <xdr:col>64</xdr:col>
      <xdr:colOff>152400</xdr:colOff>
      <xdr:row>19</xdr:row>
      <xdr:rowOff>147884</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330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132661</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339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105,616
104,214
510.04
59,447,456
55,253,057
3,996,649
28,883,930
60,566,035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一般職期末勤勉手当等が減少したことにより経費は減少したものの、臨時財政対策債等が減少したことにより経常一般財源が大幅に減少したため、前年度より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悪化している。全国平均、県内市町、類似団体の平均よりも悪い状況となっている。今後は、公共施設マネジメントによる公共施設の適正配置等により、人件費関係経費全体について削減を推し進める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19050</xdr:rowOff>
    </xdr:from>
    <xdr:to>
      <xdr:col>24</xdr:col>
      <xdr:colOff>25400</xdr:colOff>
      <xdr:row>40</xdr:row>
      <xdr:rowOff>139700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769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111777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6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139700</xdr:rowOff>
    </xdr:from>
    <xdr:to>
      <xdr:col>24</xdr:col>
      <xdr:colOff>114300</xdr:colOff>
      <xdr:row>40</xdr:row>
      <xdr:rowOff>139700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9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105427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2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19050</xdr:rowOff>
    </xdr:from>
    <xdr:to>
      <xdr:col>24</xdr:col>
      <xdr:colOff>114300</xdr:colOff>
      <xdr:row>33</xdr:row>
      <xdr:rowOff>19050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38100</xdr:rowOff>
    </xdr:from>
    <xdr:to>
      <xdr:col>24</xdr:col>
      <xdr:colOff>25400</xdr:colOff>
      <xdr:row>39</xdr:row>
      <xdr:rowOff>31750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5532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4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127000</xdr:rowOff>
    </xdr:from>
    <xdr:to>
      <xdr:col>24</xdr:col>
      <xdr:colOff>76200</xdr:colOff>
      <xdr:row>37</xdr:row>
      <xdr:rowOff>57150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38100</xdr:rowOff>
    </xdr:from>
    <xdr:to>
      <xdr:col>19</xdr:col>
      <xdr:colOff>187325</xdr:colOff>
      <xdr:row>40</xdr:row>
      <xdr:rowOff>114300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55320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63500</xdr:rowOff>
    </xdr:from>
    <xdr:to>
      <xdr:col>20</xdr:col>
      <xdr:colOff>38100</xdr:colOff>
      <xdr:row>36</xdr:row>
      <xdr:rowOff>165100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3827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0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0</xdr:rowOff>
    </xdr:from>
    <xdr:to>
      <xdr:col>15</xdr:col>
      <xdr:colOff>98425</xdr:colOff>
      <xdr:row>40</xdr:row>
      <xdr:rowOff>114300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51510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19050</xdr:rowOff>
    </xdr:from>
    <xdr:to>
      <xdr:col>15</xdr:col>
      <xdr:colOff>149225</xdr:colOff>
      <xdr:row>37</xdr:row>
      <xdr:rowOff>120650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130827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0</xdr:rowOff>
    </xdr:from>
    <xdr:to>
      <xdr:col>11</xdr:col>
      <xdr:colOff>9525</xdr:colOff>
      <xdr:row>39</xdr:row>
      <xdr:rowOff>44450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5151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0</xdr:rowOff>
    </xdr:from>
    <xdr:to>
      <xdr:col>11</xdr:col>
      <xdr:colOff>60325</xdr:colOff>
      <xdr:row>36</xdr:row>
      <xdr:rowOff>101600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111777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158750</xdr:rowOff>
    </xdr:from>
    <xdr:to>
      <xdr:col>6</xdr:col>
      <xdr:colOff>171450</xdr:colOff>
      <xdr:row>36</xdr:row>
      <xdr:rowOff>88900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99077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2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152400</xdr:rowOff>
    </xdr:from>
    <xdr:to>
      <xdr:col>24</xdr:col>
      <xdr:colOff>76200</xdr:colOff>
      <xdr:row>39</xdr:row>
      <xdr:rowOff>82550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124477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158750</xdr:rowOff>
    </xdr:from>
    <xdr:to>
      <xdr:col>20</xdr:col>
      <xdr:colOff>38100</xdr:colOff>
      <xdr:row>38</xdr:row>
      <xdr:rowOff>88900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73677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8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63500</xdr:rowOff>
    </xdr:from>
    <xdr:to>
      <xdr:col>15</xdr:col>
      <xdr:colOff>149225</xdr:colOff>
      <xdr:row>40</xdr:row>
      <xdr:rowOff>165100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149877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700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120650</xdr:rowOff>
    </xdr:from>
    <xdr:to>
      <xdr:col>11</xdr:col>
      <xdr:colOff>60325</xdr:colOff>
      <xdr:row>38</xdr:row>
      <xdr:rowOff>50800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35577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5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165100</xdr:rowOff>
    </xdr:from>
    <xdr:to>
      <xdr:col>6</xdr:col>
      <xdr:colOff>171450</xdr:colOff>
      <xdr:row>39</xdr:row>
      <xdr:rowOff>95250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80027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道前クリーンセンター整備や原油価格高騰による電気代等の増加により経費が増加したことに加え、臨時財政対策債等が減少したことにより経常一般財源が大幅に減少したため、前年度より</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ポイント悪化している。愛媛県平均より悪い状況ではあるものの、全国平均及び類似団体平均よりは、良い状況となっている。引き続き、公共施設マネジメントによる施設の適正配置・有効活用や事務事業の必要性・効率化を精査し、コスト削減を図る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154214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46300"/>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126291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5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154214</xdr:rowOff>
    </xdr:from>
    <xdr:to>
      <xdr:col>82</xdr:col>
      <xdr:colOff>196850</xdr:colOff>
      <xdr:row>20</xdr:row>
      <xdr:rowOff>154214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113393</xdr:rowOff>
    </xdr:from>
    <xdr:to>
      <xdr:col>82</xdr:col>
      <xdr:colOff>107950</xdr:colOff>
      <xdr:row>14</xdr:row>
      <xdr:rowOff>72571</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342243"/>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135363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535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163286</xdr:rowOff>
    </xdr:from>
    <xdr:to>
      <xdr:col>82</xdr:col>
      <xdr:colOff>158750</xdr:colOff>
      <xdr:row>15</xdr:row>
      <xdr:rowOff>93436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56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113393</xdr:rowOff>
    </xdr:from>
    <xdr:to>
      <xdr:col>78</xdr:col>
      <xdr:colOff>69850</xdr:colOff>
      <xdr:row>14</xdr:row>
      <xdr:rowOff>18143</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3422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32657</xdr:rowOff>
    </xdr:from>
    <xdr:to>
      <xdr:col>78</xdr:col>
      <xdr:colOff>120650</xdr:colOff>
      <xdr:row>14</xdr:row>
      <xdr:rowOff>134257</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43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119034</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1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18143</xdr:rowOff>
    </xdr:from>
    <xdr:to>
      <xdr:col>73</xdr:col>
      <xdr:colOff>180975</xdr:colOff>
      <xdr:row>15</xdr:row>
      <xdr:rowOff>53521</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418443"/>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0</xdr:rowOff>
    </xdr:from>
    <xdr:to>
      <xdr:col>74</xdr:col>
      <xdr:colOff>31750</xdr:colOff>
      <xdr:row>14</xdr:row>
      <xdr:rowOff>101600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86377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42636</xdr:rowOff>
    </xdr:from>
    <xdr:to>
      <xdr:col>69</xdr:col>
      <xdr:colOff>92075</xdr:colOff>
      <xdr:row>15</xdr:row>
      <xdr:rowOff>53521</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6143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65314</xdr:rowOff>
    </xdr:from>
    <xdr:to>
      <xdr:col>69</xdr:col>
      <xdr:colOff>142875</xdr:colOff>
      <xdr:row>14</xdr:row>
      <xdr:rowOff>166914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5641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32657</xdr:rowOff>
    </xdr:from>
    <xdr:to>
      <xdr:col>65</xdr:col>
      <xdr:colOff>53975</xdr:colOff>
      <xdr:row>14</xdr:row>
      <xdr:rowOff>134257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43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144434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20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21771</xdr:rowOff>
    </xdr:from>
    <xdr:to>
      <xdr:col>82</xdr:col>
      <xdr:colOff>158750</xdr:colOff>
      <xdr:row>14</xdr:row>
      <xdr:rowOff>123371</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38298</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2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62593</xdr:rowOff>
    </xdr:from>
    <xdr:to>
      <xdr:col>78</xdr:col>
      <xdr:colOff>120650</xdr:colOff>
      <xdr:row>13</xdr:row>
      <xdr:rowOff>164193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29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2920</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060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138793</xdr:rowOff>
    </xdr:from>
    <xdr:to>
      <xdr:col>74</xdr:col>
      <xdr:colOff>31750</xdr:colOff>
      <xdr:row>14</xdr:row>
      <xdr:rowOff>68943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3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79120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1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2721</xdr:rowOff>
    </xdr:from>
    <xdr:to>
      <xdr:col>69</xdr:col>
      <xdr:colOff>142875</xdr:colOff>
      <xdr:row>15</xdr:row>
      <xdr:rowOff>104321</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89098</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66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163286</xdr:rowOff>
    </xdr:from>
    <xdr:to>
      <xdr:col>65</xdr:col>
      <xdr:colOff>53975</xdr:colOff>
      <xdr:row>15</xdr:row>
      <xdr:rowOff>93436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78213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64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子育て世帯臨時特別給付金支給事業の皆減等により経費は減少したものの、臨時財政対策債等が減少したことにより経常一般財源が大幅に減少したため、前年度より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悪化している。全国平均より良い状況ではあるが、類似団体平均及び愛媛県平均と比較すると悪い状況である。今後も、社会保障経費の充実により、扶助費は増加が見込まれることから、事業効果やサービス水準を検討し、適正化を図る必要があ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xdr:rowOff>
    </xdr:from>
    <xdr:to>
      <xdr:col>24</xdr:col>
      <xdr:colOff>25400</xdr:colOff>
      <xdr:row>61</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881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87647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xdr:rowOff>
    </xdr:from>
    <xdr:to>
      <xdr:col>24</xdr:col>
      <xdr:colOff>114300</xdr:colOff>
      <xdr:row>53</xdr:row>
      <xdr:rowOff>1270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92710</xdr:rowOff>
    </xdr:from>
    <xdr:to>
      <xdr:col>24</xdr:col>
      <xdr:colOff>25400</xdr:colOff>
      <xdr:row>58</xdr:row>
      <xdr:rowOff>104140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86536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104157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705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87630</xdr:rowOff>
    </xdr:from>
    <xdr:to>
      <xdr:col>24</xdr:col>
      <xdr:colOff>76200</xdr:colOff>
      <xdr:row>58</xdr:row>
      <xdr:rowOff>17780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92710</xdr:rowOff>
    </xdr:from>
    <xdr:to>
      <xdr:col>19</xdr:col>
      <xdr:colOff>187325</xdr:colOff>
      <xdr:row>58</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8653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144780</xdr:rowOff>
    </xdr:from>
    <xdr:to>
      <xdr:col>20</xdr:col>
      <xdr:colOff>38100</xdr:colOff>
      <xdr:row>57</xdr:row>
      <xdr:rowOff>74930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85107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xdr:rowOff>
    </xdr:from>
    <xdr:to>
      <xdr:col>15</xdr:col>
      <xdr:colOff>98425</xdr:colOff>
      <xdr:row>59</xdr:row>
      <xdr:rowOff>161290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95680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60</xdr:row>
      <xdr:rowOff>76200</xdr:rowOff>
    </xdr:from>
    <xdr:to>
      <xdr:col>15</xdr:col>
      <xdr:colOff>149225</xdr:colOff>
      <xdr:row>61</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1036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104140</xdr:rowOff>
    </xdr:from>
    <xdr:to>
      <xdr:col>11</xdr:col>
      <xdr:colOff>9525</xdr:colOff>
      <xdr:row>59</xdr:row>
      <xdr:rowOff>161290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04824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61</xdr:row>
      <xdr:rowOff>87630</xdr:rowOff>
    </xdr:from>
    <xdr:to>
      <xdr:col>11</xdr:col>
      <xdr:colOff>60325</xdr:colOff>
      <xdr:row>62</xdr:row>
      <xdr:rowOff>17780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1054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62</xdr:row>
      <xdr:rowOff>2557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1063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53340</xdr:rowOff>
    </xdr:from>
    <xdr:to>
      <xdr:col>6</xdr:col>
      <xdr:colOff>171450</xdr:colOff>
      <xdr:row>60</xdr:row>
      <xdr:rowOff>154940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1034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139717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1042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53340</xdr:rowOff>
    </xdr:from>
    <xdr:to>
      <xdr:col>24</xdr:col>
      <xdr:colOff>76200</xdr:colOff>
      <xdr:row>58</xdr:row>
      <xdr:rowOff>154940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25417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41910</xdr:rowOff>
    </xdr:from>
    <xdr:to>
      <xdr:col>20</xdr:col>
      <xdr:colOff>38100</xdr:colOff>
      <xdr:row>57</xdr:row>
      <xdr:rowOff>143510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128287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133350</xdr:rowOff>
    </xdr:from>
    <xdr:to>
      <xdr:col>15</xdr:col>
      <xdr:colOff>149225</xdr:colOff>
      <xdr:row>58</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73677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110490</xdr:rowOff>
    </xdr:from>
    <xdr:to>
      <xdr:col>11</xdr:col>
      <xdr:colOff>60325</xdr:colOff>
      <xdr:row>60</xdr:row>
      <xdr:rowOff>40640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50817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99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53340</xdr:rowOff>
    </xdr:from>
    <xdr:to>
      <xdr:col>6</xdr:col>
      <xdr:colOff>171450</xdr:colOff>
      <xdr:row>58</xdr:row>
      <xdr:rowOff>154940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165117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特別会計への繰出金等に充当した一般財源が減少したものの、臨時財政対策債等が減少したことにより経常一般財源が大幅に減少したため、前年度より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悪化している。全国、愛媛県、類似団体平均より悪い状況となっており、特別会計の収支改善による繰出金の抑制や、公共施設マネジメントによる施設の適正配置や長期的視点にたった施設の修繕・更新計画を策定するなど、事業費の抑制に努める必要があ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57150</xdr:rowOff>
    </xdr:from>
    <xdr:to>
      <xdr:col>82</xdr:col>
      <xdr:colOff>107950</xdr:colOff>
      <xdr:row>61</xdr:row>
      <xdr:rowOff>6350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440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149877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6350</xdr:rowOff>
    </xdr:from>
    <xdr:to>
      <xdr:col>82</xdr:col>
      <xdr:colOff>196850</xdr:colOff>
      <xdr:row>61</xdr:row>
      <xdr:rowOff>6350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143527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57150</xdr:rowOff>
    </xdr:from>
    <xdr:to>
      <xdr:col>82</xdr:col>
      <xdr:colOff>196850</xdr:colOff>
      <xdr:row>53</xdr:row>
      <xdr:rowOff>57150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114300</xdr:rowOff>
    </xdr:from>
    <xdr:to>
      <xdr:col>82</xdr:col>
      <xdr:colOff>107950</xdr:colOff>
      <xdr:row>59</xdr:row>
      <xdr:rowOff>19050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10058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114300</xdr:rowOff>
    </xdr:from>
    <xdr:to>
      <xdr:col>78</xdr:col>
      <xdr:colOff>69850</xdr:colOff>
      <xdr:row>59</xdr:row>
      <xdr:rowOff>107950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100584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44450</xdr:rowOff>
    </xdr:from>
    <xdr:to>
      <xdr:col>78</xdr:col>
      <xdr:colOff>120650</xdr:colOff>
      <xdr:row>57</xdr:row>
      <xdr:rowOff>146050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156227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107950</xdr:rowOff>
    </xdr:from>
    <xdr:to>
      <xdr:col>73</xdr:col>
      <xdr:colOff>180975</xdr:colOff>
      <xdr:row>61</xdr:row>
      <xdr:rowOff>31750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102235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31750</xdr:rowOff>
    </xdr:from>
    <xdr:to>
      <xdr:col>69</xdr:col>
      <xdr:colOff>92075</xdr:colOff>
      <xdr:row>61</xdr:row>
      <xdr:rowOff>82550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10490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0</xdr:rowOff>
    </xdr:from>
    <xdr:to>
      <xdr:col>69</xdr:col>
      <xdr:colOff>142875</xdr:colOff>
      <xdr:row>58</xdr:row>
      <xdr:rowOff>101600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111777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25400</xdr:rowOff>
    </xdr:from>
    <xdr:to>
      <xdr:col>65</xdr:col>
      <xdr:colOff>53975</xdr:colOff>
      <xdr:row>58</xdr:row>
      <xdr:rowOff>127000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137177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139700</xdr:rowOff>
    </xdr:from>
    <xdr:to>
      <xdr:col>82</xdr:col>
      <xdr:colOff>158750</xdr:colOff>
      <xdr:row>59</xdr:row>
      <xdr:rowOff>69850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111777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63500</xdr:rowOff>
    </xdr:from>
    <xdr:to>
      <xdr:col>78</xdr:col>
      <xdr:colOff>120650</xdr:colOff>
      <xdr:row>58</xdr:row>
      <xdr:rowOff>165100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149877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09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57150</xdr:rowOff>
    </xdr:from>
    <xdr:to>
      <xdr:col>74</xdr:col>
      <xdr:colOff>31750</xdr:colOff>
      <xdr:row>59</xdr:row>
      <xdr:rowOff>158750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143527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152400</xdr:rowOff>
    </xdr:from>
    <xdr:to>
      <xdr:col>69</xdr:col>
      <xdr:colOff>142875</xdr:colOff>
      <xdr:row>61</xdr:row>
      <xdr:rowOff>82550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67327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31750</xdr:rowOff>
    </xdr:from>
    <xdr:to>
      <xdr:col>65</xdr:col>
      <xdr:colOff>53975</xdr:colOff>
      <xdr:row>61</xdr:row>
      <xdr:rowOff>133350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49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118127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敬老会行事開催費補助金の皆増等により経費は増加したことに加え、臨時財政対策債等が減少したことにより経常一般財源が大幅に減少したため、前年度より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ポイント悪化している。全国、愛媛県、類似団体平均より良い状況で推移しており、引き続き事業の必要性を精査し、事業の廃止、縮小、統合や補助率の見直し等、効率的な運用に努める。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94996</xdr:rowOff>
    </xdr:from>
    <xdr:to>
      <xdr:col>82</xdr:col>
      <xdr:colOff>107950</xdr:colOff>
      <xdr:row>39</xdr:row>
      <xdr:rowOff>92710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924296"/>
          <a:ext cx="0" cy="854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9923</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94996</xdr:rowOff>
    </xdr:from>
    <xdr:to>
      <xdr:col>82</xdr:col>
      <xdr:colOff>196850</xdr:colOff>
      <xdr:row>34</xdr:row>
      <xdr:rowOff>94996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67564</xdr:rowOff>
    </xdr:from>
    <xdr:to>
      <xdr:col>82</xdr:col>
      <xdr:colOff>107950</xdr:colOff>
      <xdr:row>34</xdr:row>
      <xdr:rowOff>94996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589686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7129</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79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35052</xdr:rowOff>
    </xdr:from>
    <xdr:to>
      <xdr:col>82</xdr:col>
      <xdr:colOff>158750</xdr:colOff>
      <xdr:row>36</xdr:row>
      <xdr:rowOff>136652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67564</xdr:rowOff>
    </xdr:from>
    <xdr:to>
      <xdr:col>78</xdr:col>
      <xdr:colOff>69850</xdr:colOff>
      <xdr:row>34</xdr:row>
      <xdr:rowOff>136144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589686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89425</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35560</xdr:rowOff>
    </xdr:from>
    <xdr:to>
      <xdr:col>73</xdr:col>
      <xdr:colOff>180975</xdr:colOff>
      <xdr:row>34</xdr:row>
      <xdr:rowOff>136144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586486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144289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35560</xdr:rowOff>
    </xdr:from>
    <xdr:to>
      <xdr:col>69</xdr:col>
      <xdr:colOff>92075</xdr:colOff>
      <xdr:row>34</xdr:row>
      <xdr:rowOff>49276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58648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75709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44196</xdr:rowOff>
    </xdr:from>
    <xdr:to>
      <xdr:col>82</xdr:col>
      <xdr:colOff>158750</xdr:colOff>
      <xdr:row>34</xdr:row>
      <xdr:rowOff>145796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124223</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578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16764</xdr:rowOff>
    </xdr:from>
    <xdr:to>
      <xdr:col>78</xdr:col>
      <xdr:colOff>120650</xdr:colOff>
      <xdr:row>34</xdr:row>
      <xdr:rowOff>118364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584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128541</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614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85344</xdr:rowOff>
    </xdr:from>
    <xdr:to>
      <xdr:col>74</xdr:col>
      <xdr:colOff>31750</xdr:colOff>
      <xdr:row>35</xdr:row>
      <xdr:rowOff>15494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25671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156210</xdr:rowOff>
    </xdr:from>
    <xdr:to>
      <xdr:col>69</xdr:col>
      <xdr:colOff>142875</xdr:colOff>
      <xdr:row>34</xdr:row>
      <xdr:rowOff>86360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96537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169926</xdr:rowOff>
    </xdr:from>
    <xdr:to>
      <xdr:col>65</xdr:col>
      <xdr:colOff>53975</xdr:colOff>
      <xdr:row>34</xdr:row>
      <xdr:rowOff>100076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582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110253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59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昨年度より公債費が増加したことに加え、臨時財政対策債等が減少したことにより経常一般財源が大幅に減少したため、前年度より</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ポイント悪化している。愛媛県平均より良い状況であるが、類似団体平均及び全国平均と比較すると悪い状況である。今後、近年の大型事業の実施に伴い借り入れた合併特例債等の市債の償還が本格化することに加え、給食センター整備等の大型事業の実施が予定されていることから、公債費の増加を見込んでい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80</xdr:row>
      <xdr:rowOff>149861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395200"/>
          <a:ext cx="0" cy="147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137177</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85089</xdr:rowOff>
    </xdr:from>
    <xdr:to>
      <xdr:col>24</xdr:col>
      <xdr:colOff>25400</xdr:colOff>
      <xdr:row>78</xdr:row>
      <xdr:rowOff>88900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3286739"/>
          <a:ext cx="838200" cy="17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43197</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07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85089</xdr:rowOff>
    </xdr:from>
    <xdr:to>
      <xdr:col>19</xdr:col>
      <xdr:colOff>187325</xdr:colOff>
      <xdr:row>77</xdr:row>
      <xdr:rowOff>92711</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2867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152400</xdr:rowOff>
    </xdr:from>
    <xdr:to>
      <xdr:col>20</xdr:col>
      <xdr:colOff>38100</xdr:colOff>
      <xdr:row>77</xdr:row>
      <xdr:rowOff>82550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92727</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16511</xdr:rowOff>
    </xdr:from>
    <xdr:to>
      <xdr:col>15</xdr:col>
      <xdr:colOff>98425</xdr:colOff>
      <xdr:row>77</xdr:row>
      <xdr:rowOff>92711</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2209800" y="132181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148589</xdr:rowOff>
    </xdr:from>
    <xdr:to>
      <xdr:col>15</xdr:col>
      <xdr:colOff>149225</xdr:colOff>
      <xdr:row>78</xdr:row>
      <xdr:rowOff>78739</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63516</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16511</xdr:rowOff>
    </xdr:from>
    <xdr:to>
      <xdr:col>11</xdr:col>
      <xdr:colOff>9525</xdr:colOff>
      <xdr:row>77</xdr:row>
      <xdr:rowOff>31750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32181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0</xdr:rowOff>
    </xdr:from>
    <xdr:to>
      <xdr:col>6</xdr:col>
      <xdr:colOff>171450</xdr:colOff>
      <xdr:row>78</xdr:row>
      <xdr:rowOff>101600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86377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38100</xdr:rowOff>
    </xdr:from>
    <xdr:to>
      <xdr:col>24</xdr:col>
      <xdr:colOff>76200</xdr:colOff>
      <xdr:row>78</xdr:row>
      <xdr:rowOff>139700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10177</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34289</xdr:rowOff>
    </xdr:from>
    <xdr:to>
      <xdr:col>20</xdr:col>
      <xdr:colOff>38100</xdr:colOff>
      <xdr:row>77</xdr:row>
      <xdr:rowOff>135889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120666</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32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41911</xdr:rowOff>
    </xdr:from>
    <xdr:to>
      <xdr:col>15</xdr:col>
      <xdr:colOff>149225</xdr:colOff>
      <xdr:row>77</xdr:row>
      <xdr:rowOff>143511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153688</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137161</xdr:rowOff>
    </xdr:from>
    <xdr:to>
      <xdr:col>11</xdr:col>
      <xdr:colOff>60325</xdr:colOff>
      <xdr:row>77</xdr:row>
      <xdr:rowOff>67311</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77487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92727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扶助費が減少したものの、物件費が増加したことに加え、臨時財政対策債等が減少したことにより経常一般財源が大幅に減少したため、前年度より</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悪化している。愛媛県平均より悪い状況ではあるものの、類似団体平均及び全国平均よりは良い状況となっている。今後も、公共施設マネジメントによる施設の適正配置や長期的視点に立った施設の修繕・更新等により、事業費の抑制に努める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80</xdr:row>
      <xdr:rowOff>131572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80972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103649</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131572</xdr:rowOff>
    </xdr:from>
    <xdr:to>
      <xdr:col>82</xdr:col>
      <xdr:colOff>196850</xdr:colOff>
      <xdr:row>80</xdr:row>
      <xdr:rowOff>131572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56134</xdr:rowOff>
    </xdr:from>
    <xdr:to>
      <xdr:col>82</xdr:col>
      <xdr:colOff>107950</xdr:colOff>
      <xdr:row>76</xdr:row>
      <xdr:rowOff>90424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2914884"/>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167149</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56134</xdr:rowOff>
    </xdr:from>
    <xdr:to>
      <xdr:col>78</xdr:col>
      <xdr:colOff>69850</xdr:colOff>
      <xdr:row>77</xdr:row>
      <xdr:rowOff>42418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2914884"/>
          <a:ext cx="889000" cy="3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44196</xdr:rowOff>
    </xdr:from>
    <xdr:to>
      <xdr:col>78</xdr:col>
      <xdr:colOff>120650</xdr:colOff>
      <xdr:row>76</xdr:row>
      <xdr:rowOff>145796</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130573</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16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24130</xdr:rowOff>
    </xdr:from>
    <xdr:to>
      <xdr:col>73</xdr:col>
      <xdr:colOff>180975</xdr:colOff>
      <xdr:row>77</xdr:row>
      <xdr:rowOff>42418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2257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73913</xdr:rowOff>
    </xdr:from>
    <xdr:to>
      <xdr:col>74</xdr:col>
      <xdr:colOff>31750</xdr:colOff>
      <xdr:row>78</xdr:row>
      <xdr:rowOff>4063</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160290</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24130</xdr:rowOff>
    </xdr:from>
    <xdr:to>
      <xdr:col>69</xdr:col>
      <xdr:colOff>92075</xdr:colOff>
      <xdr:row>77</xdr:row>
      <xdr:rowOff>83565</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225780"/>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169435</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117112</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39624</xdr:rowOff>
    </xdr:from>
    <xdr:to>
      <xdr:col>82</xdr:col>
      <xdr:colOff>158750</xdr:colOff>
      <xdr:row>76</xdr:row>
      <xdr:rowOff>141224</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56151</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91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5334</xdr:rowOff>
    </xdr:from>
    <xdr:to>
      <xdr:col>78</xdr:col>
      <xdr:colOff>120650</xdr:colOff>
      <xdr:row>75</xdr:row>
      <xdr:rowOff>106934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117111</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632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163068</xdr:rowOff>
    </xdr:from>
    <xdr:to>
      <xdr:col>74</xdr:col>
      <xdr:colOff>31750</xdr:colOff>
      <xdr:row>77</xdr:row>
      <xdr:rowOff>93218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103395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144780</xdr:rowOff>
    </xdr:from>
    <xdr:to>
      <xdr:col>69</xdr:col>
      <xdr:colOff>142875</xdr:colOff>
      <xdr:row>77</xdr:row>
      <xdr:rowOff>74930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32765</xdr:rowOff>
    </xdr:from>
    <xdr:to>
      <xdr:col>65</xdr:col>
      <xdr:colOff>53975</xdr:colOff>
      <xdr:row>77</xdr:row>
      <xdr:rowOff>134365</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119142</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愛媛県西条市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115380</xdr:rowOff>
    </xdr:from>
    <xdr:to>
      <xdr:col>29</xdr:col>
      <xdr:colOff>127000</xdr:colOff>
      <xdr:row>18</xdr:row>
      <xdr:rowOff>143764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20405"/>
          <a:ext cx="0" cy="10570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115841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49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143764</xdr:rowOff>
    </xdr:from>
    <xdr:to>
      <xdr:col>30</xdr:col>
      <xdr:colOff>25400</xdr:colOff>
      <xdr:row>18</xdr:row>
      <xdr:rowOff>143764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774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30307</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6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115380</xdr:rowOff>
    </xdr:from>
    <xdr:to>
      <xdr:col>30</xdr:col>
      <xdr:colOff>25400</xdr:colOff>
      <xdr:row>12</xdr:row>
      <xdr:rowOff>115380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204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25102</xdr:rowOff>
    </xdr:from>
    <xdr:to>
      <xdr:col>29</xdr:col>
      <xdr:colOff>127000</xdr:colOff>
      <xdr:row>16</xdr:row>
      <xdr:rowOff>28988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15927"/>
          <a:ext cx="647700" cy="38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65708</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56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93631</xdr:rowOff>
    </xdr:from>
    <xdr:to>
      <xdr:col>29</xdr:col>
      <xdr:colOff>177800</xdr:colOff>
      <xdr:row>17</xdr:row>
      <xdr:rowOff>23781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84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171310</xdr:rowOff>
    </xdr:from>
    <xdr:to>
      <xdr:col>26</xdr:col>
      <xdr:colOff>50800</xdr:colOff>
      <xdr:row>16</xdr:row>
      <xdr:rowOff>28988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790685"/>
          <a:ext cx="698500" cy="29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103156</xdr:rowOff>
    </xdr:from>
    <xdr:to>
      <xdr:col>26</xdr:col>
      <xdr:colOff>101600</xdr:colOff>
      <xdr:row>17</xdr:row>
      <xdr:rowOff>33306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93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18083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980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171310</xdr:rowOff>
    </xdr:from>
    <xdr:to>
      <xdr:col>22</xdr:col>
      <xdr:colOff>114300</xdr:colOff>
      <xdr:row>16</xdr:row>
      <xdr:rowOff>27692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790685"/>
          <a:ext cx="698500" cy="27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23355</xdr:rowOff>
    </xdr:from>
    <xdr:to>
      <xdr:col>22</xdr:col>
      <xdr:colOff>165100</xdr:colOff>
      <xdr:row>16</xdr:row>
      <xdr:rowOff>124955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814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109732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27692</xdr:rowOff>
    </xdr:from>
    <xdr:to>
      <xdr:col>18</xdr:col>
      <xdr:colOff>177800</xdr:colOff>
      <xdr:row>16</xdr:row>
      <xdr:rowOff>126600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818517"/>
          <a:ext cx="698500" cy="98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36462</xdr:rowOff>
    </xdr:from>
    <xdr:to>
      <xdr:col>19</xdr:col>
      <xdr:colOff>38100</xdr:colOff>
      <xdr:row>16</xdr:row>
      <xdr:rowOff>138062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27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122839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1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66542</xdr:rowOff>
    </xdr:from>
    <xdr:to>
      <xdr:col>15</xdr:col>
      <xdr:colOff>101600</xdr:colOff>
      <xdr:row>16</xdr:row>
      <xdr:rowOff>168142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573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6869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26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145752</xdr:rowOff>
    </xdr:from>
    <xdr:to>
      <xdr:col>29</xdr:col>
      <xdr:colOff>177800</xdr:colOff>
      <xdr:row>16</xdr:row>
      <xdr:rowOff>75902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65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162279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1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149638</xdr:rowOff>
    </xdr:from>
    <xdr:to>
      <xdr:col>26</xdr:col>
      <xdr:colOff>101600</xdr:colOff>
      <xdr:row>16</xdr:row>
      <xdr:rowOff>79788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69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89965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37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120510</xdr:rowOff>
    </xdr:from>
    <xdr:to>
      <xdr:col>22</xdr:col>
      <xdr:colOff>165100</xdr:colOff>
      <xdr:row>16</xdr:row>
      <xdr:rowOff>50660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39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60837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08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148342</xdr:rowOff>
    </xdr:from>
    <xdr:to>
      <xdr:col>19</xdr:col>
      <xdr:colOff>38100</xdr:colOff>
      <xdr:row>16</xdr:row>
      <xdr:rowOff>78492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67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88669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36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75800</xdr:rowOff>
    </xdr:from>
    <xdr:to>
      <xdr:col>15</xdr:col>
      <xdr:colOff>101600</xdr:colOff>
      <xdr:row>17</xdr:row>
      <xdr:rowOff>5950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66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162177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953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55677</xdr:rowOff>
    </xdr:from>
    <xdr:to>
      <xdr:col>29</xdr:col>
      <xdr:colOff>127000</xdr:colOff>
      <xdr:row>37</xdr:row>
      <xdr:rowOff>342021</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323127"/>
          <a:ext cx="0" cy="11435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314098</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38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342021</xdr:rowOff>
    </xdr:from>
    <xdr:to>
      <xdr:col>30</xdr:col>
      <xdr:colOff>25400</xdr:colOff>
      <xdr:row>37</xdr:row>
      <xdr:rowOff>342021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66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142054</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6066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55677</xdr:rowOff>
    </xdr:from>
    <xdr:to>
      <xdr:col>30</xdr:col>
      <xdr:colOff>25400</xdr:colOff>
      <xdr:row>34</xdr:row>
      <xdr:rowOff>55677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3231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40269</xdr:rowOff>
    </xdr:from>
    <xdr:to>
      <xdr:col>29</xdr:col>
      <xdr:colOff>127000</xdr:colOff>
      <xdr:row>35</xdr:row>
      <xdr:rowOff>153609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650619"/>
          <a:ext cx="647700" cy="1133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285335</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895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313258</xdr:rowOff>
    </xdr:from>
    <xdr:to>
      <xdr:col>29</xdr:col>
      <xdr:colOff>177800</xdr:colOff>
      <xdr:row>36</xdr:row>
      <xdr:rowOff>71958</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23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153609</xdr:rowOff>
    </xdr:from>
    <xdr:to>
      <xdr:col>26</xdr:col>
      <xdr:colOff>50800</xdr:colOff>
      <xdr:row>35</xdr:row>
      <xdr:rowOff>173314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763959"/>
          <a:ext cx="698500" cy="19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327751</xdr:rowOff>
    </xdr:from>
    <xdr:to>
      <xdr:col>26</xdr:col>
      <xdr:colOff>101600</xdr:colOff>
      <xdr:row>36</xdr:row>
      <xdr:rowOff>86451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381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71228</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7024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173314</xdr:rowOff>
    </xdr:from>
    <xdr:to>
      <xdr:col>22</xdr:col>
      <xdr:colOff>114300</xdr:colOff>
      <xdr:row>35</xdr:row>
      <xdr:rowOff>278059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783664"/>
          <a:ext cx="698500" cy="104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118080</xdr:rowOff>
    </xdr:from>
    <xdr:to>
      <xdr:col>22</xdr:col>
      <xdr:colOff>165100</xdr:colOff>
      <xdr:row>35</xdr:row>
      <xdr:rowOff>219680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2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229857</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49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237871</xdr:rowOff>
    </xdr:from>
    <xdr:to>
      <xdr:col>18</xdr:col>
      <xdr:colOff>177800</xdr:colOff>
      <xdr:row>35</xdr:row>
      <xdr:rowOff>278059</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848221"/>
          <a:ext cx="698500" cy="40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85618</xdr:rowOff>
    </xdr:from>
    <xdr:to>
      <xdr:col>19</xdr:col>
      <xdr:colOff>38100</xdr:colOff>
      <xdr:row>35</xdr:row>
      <xdr:rowOff>187218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695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197395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46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88178</xdr:rowOff>
    </xdr:from>
    <xdr:to>
      <xdr:col>15</xdr:col>
      <xdr:colOff>101600</xdr:colOff>
      <xdr:row>35</xdr:row>
      <xdr:rowOff>189778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6985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199955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46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332369</xdr:rowOff>
    </xdr:from>
    <xdr:to>
      <xdr:col>29</xdr:col>
      <xdr:colOff>177800</xdr:colOff>
      <xdr:row>35</xdr:row>
      <xdr:rowOff>91069</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599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177446</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444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102809</xdr:rowOff>
    </xdr:from>
    <xdr:to>
      <xdr:col>26</xdr:col>
      <xdr:colOff>101600</xdr:colOff>
      <xdr:row>35</xdr:row>
      <xdr:rowOff>204409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713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214586</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4820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122514</xdr:rowOff>
    </xdr:from>
    <xdr:to>
      <xdr:col>22</xdr:col>
      <xdr:colOff>165100</xdr:colOff>
      <xdr:row>35</xdr:row>
      <xdr:rowOff>224114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732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208891</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81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227259</xdr:rowOff>
    </xdr:from>
    <xdr:to>
      <xdr:col>19</xdr:col>
      <xdr:colOff>38100</xdr:colOff>
      <xdr:row>35</xdr:row>
      <xdr:rowOff>328859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837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313636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92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187071</xdr:rowOff>
    </xdr:from>
    <xdr:to>
      <xdr:col>15</xdr:col>
      <xdr:colOff>101600</xdr:colOff>
      <xdr:row>35</xdr:row>
      <xdr:rowOff>288671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797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273448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88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105,616
104,214
510.04
59,447,456
55,253,057
3,996,649
28,883,930
60,566,035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42393</xdr:rowOff>
    </xdr:from>
    <xdr:to>
      <xdr:col>24</xdr:col>
      <xdr:colOff>62865</xdr:colOff>
      <xdr:row>39</xdr:row>
      <xdr:rowOff>38430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85893"/>
          <a:ext cx="1270" cy="1539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42257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2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38430</xdr:rowOff>
    </xdr:from>
    <xdr:to>
      <xdr:col>24</xdr:col>
      <xdr:colOff>152400</xdr:colOff>
      <xdr:row>39</xdr:row>
      <xdr:rowOff>38430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160520</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6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42393</xdr:rowOff>
    </xdr:from>
    <xdr:to>
      <xdr:col>24</xdr:col>
      <xdr:colOff>152400</xdr:colOff>
      <xdr:row>30</xdr:row>
      <xdr:rowOff>42393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85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167018</xdr:rowOff>
    </xdr:from>
    <xdr:to>
      <xdr:col>24</xdr:col>
      <xdr:colOff>63500</xdr:colOff>
      <xdr:row>33</xdr:row>
      <xdr:rowOff>20371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653418"/>
          <a:ext cx="8382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38866</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39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60439</xdr:rowOff>
    </xdr:from>
    <xdr:to>
      <xdr:col>24</xdr:col>
      <xdr:colOff>114300</xdr:colOff>
      <xdr:row>35</xdr:row>
      <xdr:rowOff>162039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6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149568</xdr:rowOff>
    </xdr:from>
    <xdr:to>
      <xdr:col>19</xdr:col>
      <xdr:colOff>177800</xdr:colOff>
      <xdr:row>33</xdr:row>
      <xdr:rowOff>20371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5635968"/>
          <a:ext cx="889000" cy="4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61049</xdr:rowOff>
    </xdr:from>
    <xdr:to>
      <xdr:col>20</xdr:col>
      <xdr:colOff>38100</xdr:colOff>
      <xdr:row>35</xdr:row>
      <xdr:rowOff>162649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6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153776</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5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149568</xdr:rowOff>
    </xdr:from>
    <xdr:to>
      <xdr:col>15</xdr:col>
      <xdr:colOff>50800</xdr:colOff>
      <xdr:row>35</xdr:row>
      <xdr:rowOff>53213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635968"/>
          <a:ext cx="889000" cy="417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120599</xdr:rowOff>
    </xdr:from>
    <xdr:to>
      <xdr:col>15</xdr:col>
      <xdr:colOff>101600</xdr:colOff>
      <xdr:row>35</xdr:row>
      <xdr:rowOff>50749</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94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41876</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4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113792</xdr:rowOff>
    </xdr:from>
    <xdr:to>
      <xdr:col>10</xdr:col>
      <xdr:colOff>114300</xdr:colOff>
      <xdr:row>35</xdr:row>
      <xdr:rowOff>53213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943092"/>
          <a:ext cx="889000" cy="11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152146</xdr:rowOff>
    </xdr:from>
    <xdr:to>
      <xdr:col>10</xdr:col>
      <xdr:colOff>165100</xdr:colOff>
      <xdr:row>36</xdr:row>
      <xdr:rowOff>82296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5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73423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24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171234</xdr:rowOff>
    </xdr:from>
    <xdr:to>
      <xdr:col>6</xdr:col>
      <xdr:colOff>38100</xdr:colOff>
      <xdr:row>36</xdr:row>
      <xdr:rowOff>101384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7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92511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26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116218</xdr:rowOff>
    </xdr:from>
    <xdr:to>
      <xdr:col>24</xdr:col>
      <xdr:colOff>114300</xdr:colOff>
      <xdr:row>33</xdr:row>
      <xdr:rowOff>46368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60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139095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45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141021</xdr:rowOff>
    </xdr:from>
    <xdr:to>
      <xdr:col>20</xdr:col>
      <xdr:colOff>38100</xdr:colOff>
      <xdr:row>33</xdr:row>
      <xdr:rowOff>71171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62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87698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40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98768</xdr:rowOff>
    </xdr:from>
    <xdr:to>
      <xdr:col>15</xdr:col>
      <xdr:colOff>101600</xdr:colOff>
      <xdr:row>33</xdr:row>
      <xdr:rowOff>28918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58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45445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36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2413</xdr:rowOff>
    </xdr:from>
    <xdr:to>
      <xdr:col>10</xdr:col>
      <xdr:colOff>165100</xdr:colOff>
      <xdr:row>35</xdr:row>
      <xdr:rowOff>104013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0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120540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77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62992</xdr:rowOff>
    </xdr:from>
    <xdr:to>
      <xdr:col>6</xdr:col>
      <xdr:colOff>38100</xdr:colOff>
      <xdr:row>34</xdr:row>
      <xdr:rowOff>164592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89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9669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66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48750</xdr:rowOff>
    </xdr:from>
    <xdr:to>
      <xdr:col>24</xdr:col>
      <xdr:colOff>62865</xdr:colOff>
      <xdr:row>59</xdr:row>
      <xdr:rowOff>115370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92700"/>
          <a:ext cx="1270" cy="143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119197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3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115370</xdr:rowOff>
    </xdr:from>
    <xdr:to>
      <xdr:col>24</xdr:col>
      <xdr:colOff>152400</xdr:colOff>
      <xdr:row>59</xdr:row>
      <xdr:rowOff>115370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3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166877</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48750</xdr:rowOff>
    </xdr:from>
    <xdr:to>
      <xdr:col>24</xdr:col>
      <xdr:colOff>152400</xdr:colOff>
      <xdr:row>51</xdr:row>
      <xdr:rowOff>48750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9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81015</xdr:rowOff>
    </xdr:from>
    <xdr:to>
      <xdr:col>24</xdr:col>
      <xdr:colOff>63500</xdr:colOff>
      <xdr:row>57</xdr:row>
      <xdr:rowOff>10247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682215"/>
          <a:ext cx="838200" cy="10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22689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52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171262</xdr:rowOff>
    </xdr:from>
    <xdr:to>
      <xdr:col>24</xdr:col>
      <xdr:colOff>114300</xdr:colOff>
      <xdr:row>56</xdr:row>
      <xdr:rowOff>101412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0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10247</xdr:rowOff>
    </xdr:from>
    <xdr:to>
      <xdr:col>19</xdr:col>
      <xdr:colOff>177800</xdr:colOff>
      <xdr:row>58</xdr:row>
      <xdr:rowOff>139406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782897"/>
          <a:ext cx="889000" cy="300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113622</xdr:rowOff>
    </xdr:from>
    <xdr:to>
      <xdr:col>20</xdr:col>
      <xdr:colOff>38100</xdr:colOff>
      <xdr:row>57</xdr:row>
      <xdr:rowOff>43772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1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60299</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49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94274</xdr:rowOff>
    </xdr:from>
    <xdr:to>
      <xdr:col>15</xdr:col>
      <xdr:colOff>50800</xdr:colOff>
      <xdr:row>58</xdr:row>
      <xdr:rowOff>139406</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10038374"/>
          <a:ext cx="889000" cy="4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152745</xdr:rowOff>
    </xdr:from>
    <xdr:to>
      <xdr:col>15</xdr:col>
      <xdr:colOff>101600</xdr:colOff>
      <xdr:row>56</xdr:row>
      <xdr:rowOff>82895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58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99422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35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94274</xdr:rowOff>
    </xdr:from>
    <xdr:to>
      <xdr:col>10</xdr:col>
      <xdr:colOff>114300</xdr:colOff>
      <xdr:row>59</xdr:row>
      <xdr:rowOff>59951</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38374"/>
          <a:ext cx="889000" cy="13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149348</xdr:rowOff>
    </xdr:from>
    <xdr:to>
      <xdr:col>10</xdr:col>
      <xdr:colOff>165100</xdr:colOff>
      <xdr:row>57</xdr:row>
      <xdr:rowOff>79498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5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96025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2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94125</xdr:rowOff>
    </xdr:from>
    <xdr:to>
      <xdr:col>6</xdr:col>
      <xdr:colOff>38100</xdr:colOff>
      <xdr:row>58</xdr:row>
      <xdr:rowOff>24275</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6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40802</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64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30215</xdr:rowOff>
    </xdr:from>
    <xdr:to>
      <xdr:col>24</xdr:col>
      <xdr:colOff>114300</xdr:colOff>
      <xdr:row>56</xdr:row>
      <xdr:rowOff>131815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8642</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609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130897</xdr:rowOff>
    </xdr:from>
    <xdr:to>
      <xdr:col>20</xdr:col>
      <xdr:colOff>38100</xdr:colOff>
      <xdr:row>57</xdr:row>
      <xdr:rowOff>61047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3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52174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82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88606</xdr:rowOff>
    </xdr:from>
    <xdr:to>
      <xdr:col>15</xdr:col>
      <xdr:colOff>101600</xdr:colOff>
      <xdr:row>59</xdr:row>
      <xdr:rowOff>18756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1003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9883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12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43474</xdr:rowOff>
    </xdr:from>
    <xdr:to>
      <xdr:col>10</xdr:col>
      <xdr:colOff>165100</xdr:colOff>
      <xdr:row>58</xdr:row>
      <xdr:rowOff>145074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8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136201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8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9151</xdr:rowOff>
    </xdr:from>
    <xdr:to>
      <xdr:col>6</xdr:col>
      <xdr:colOff>38100</xdr:colOff>
      <xdr:row>59</xdr:row>
      <xdr:rowOff>110751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12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101878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21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1397</xdr:rowOff>
    </xdr:from>
    <xdr:to>
      <xdr:col>24</xdr:col>
      <xdr:colOff>62865</xdr:colOff>
      <xdr:row>78</xdr:row>
      <xdr:rowOff>31114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02897"/>
          <a:ext cx="1270" cy="1401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34941</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0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31114</xdr:rowOff>
    </xdr:from>
    <xdr:to>
      <xdr:col>24</xdr:col>
      <xdr:colOff>152400</xdr:colOff>
      <xdr:row>78</xdr:row>
      <xdr:rowOff>31114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0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119524</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77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1397</xdr:rowOff>
    </xdr:from>
    <xdr:to>
      <xdr:col>24</xdr:col>
      <xdr:colOff>152400</xdr:colOff>
      <xdr:row>70</xdr:row>
      <xdr:rowOff>1397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0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139192</xdr:rowOff>
    </xdr:from>
    <xdr:to>
      <xdr:col>24</xdr:col>
      <xdr:colOff>63500</xdr:colOff>
      <xdr:row>75</xdr:row>
      <xdr:rowOff>22987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2826492"/>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57167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2915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78740</xdr:rowOff>
    </xdr:from>
    <xdr:to>
      <xdr:col>24</xdr:col>
      <xdr:colOff>114300</xdr:colOff>
      <xdr:row>76</xdr:row>
      <xdr:rowOff>8889</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29374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22987</xdr:rowOff>
    </xdr:from>
    <xdr:to>
      <xdr:col>19</xdr:col>
      <xdr:colOff>177800</xdr:colOff>
      <xdr:row>75</xdr:row>
      <xdr:rowOff>102616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2881737"/>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87376</xdr:rowOff>
    </xdr:from>
    <xdr:to>
      <xdr:col>20</xdr:col>
      <xdr:colOff>38100</xdr:colOff>
      <xdr:row>76</xdr:row>
      <xdr:rowOff>17526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2946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8653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38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26289</xdr:rowOff>
    </xdr:from>
    <xdr:to>
      <xdr:col>15</xdr:col>
      <xdr:colOff>50800</xdr:colOff>
      <xdr:row>75</xdr:row>
      <xdr:rowOff>102616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2885039"/>
          <a:ext cx="889000" cy="7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7620</xdr:rowOff>
    </xdr:from>
    <xdr:to>
      <xdr:col>15</xdr:col>
      <xdr:colOff>101600</xdr:colOff>
      <xdr:row>74</xdr:row>
      <xdr:rowOff>109220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269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72</xdr:row>
      <xdr:rowOff>125747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470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26289</xdr:rowOff>
    </xdr:from>
    <xdr:to>
      <xdr:col>10</xdr:col>
      <xdr:colOff>114300</xdr:colOff>
      <xdr:row>75</xdr:row>
      <xdr:rowOff>42164</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2885039"/>
          <a:ext cx="889000" cy="1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37211</xdr:rowOff>
    </xdr:from>
    <xdr:to>
      <xdr:col>10</xdr:col>
      <xdr:colOff>165100</xdr:colOff>
      <xdr:row>75</xdr:row>
      <xdr:rowOff>138811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28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129939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988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162052</xdr:rowOff>
    </xdr:from>
    <xdr:to>
      <xdr:col>6</xdr:col>
      <xdr:colOff>38100</xdr:colOff>
      <xdr:row>75</xdr:row>
      <xdr:rowOff>92202</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284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108729</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62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88392</xdr:rowOff>
    </xdr:from>
    <xdr:to>
      <xdr:col>24</xdr:col>
      <xdr:colOff>114300</xdr:colOff>
      <xdr:row>75</xdr:row>
      <xdr:rowOff>18542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277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111269</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627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143637</xdr:rowOff>
    </xdr:from>
    <xdr:to>
      <xdr:col>20</xdr:col>
      <xdr:colOff>38100</xdr:colOff>
      <xdr:row>75</xdr:row>
      <xdr:rowOff>73787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283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90314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260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51816</xdr:rowOff>
    </xdr:from>
    <xdr:to>
      <xdr:col>15</xdr:col>
      <xdr:colOff>101600</xdr:colOff>
      <xdr:row>75</xdr:row>
      <xdr:rowOff>153417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29105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144542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003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146939</xdr:rowOff>
    </xdr:from>
    <xdr:to>
      <xdr:col>10</xdr:col>
      <xdr:colOff>165100</xdr:colOff>
      <xdr:row>75</xdr:row>
      <xdr:rowOff>77089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283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93616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260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162814</xdr:rowOff>
    </xdr:from>
    <xdr:to>
      <xdr:col>6</xdr:col>
      <xdr:colOff>38100</xdr:colOff>
      <xdr:row>75</xdr:row>
      <xdr:rowOff>92964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28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84091</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294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149563</xdr:rowOff>
    </xdr:from>
    <xdr:to>
      <xdr:col>24</xdr:col>
      <xdr:colOff>62865</xdr:colOff>
      <xdr:row>99</xdr:row>
      <xdr:rowOff>9203</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751513"/>
          <a:ext cx="1270" cy="1231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13030</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8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9203</xdr:rowOff>
    </xdr:from>
    <xdr:to>
      <xdr:col>24</xdr:col>
      <xdr:colOff>152400</xdr:colOff>
      <xdr:row>99</xdr:row>
      <xdr:rowOff>9203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82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96240</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52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149563</xdr:rowOff>
    </xdr:from>
    <xdr:to>
      <xdr:col>24</xdr:col>
      <xdr:colOff>152400</xdr:colOff>
      <xdr:row>91</xdr:row>
      <xdr:rowOff>149563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75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130719</xdr:rowOff>
    </xdr:from>
    <xdr:to>
      <xdr:col>24</xdr:col>
      <xdr:colOff>63500</xdr:colOff>
      <xdr:row>91</xdr:row>
      <xdr:rowOff>149563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5561219"/>
          <a:ext cx="838200" cy="19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45283</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333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66856</xdr:rowOff>
    </xdr:from>
    <xdr:to>
      <xdr:col>24</xdr:col>
      <xdr:colOff>114300</xdr:colOff>
      <xdr:row>95</xdr:row>
      <xdr:rowOff>168456</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5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130719</xdr:rowOff>
    </xdr:from>
    <xdr:to>
      <xdr:col>19</xdr:col>
      <xdr:colOff>177800</xdr:colOff>
      <xdr:row>95</xdr:row>
      <xdr:rowOff>97213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5561219"/>
          <a:ext cx="889000" cy="82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11633</xdr:rowOff>
    </xdr:from>
    <xdr:to>
      <xdr:col>20</xdr:col>
      <xdr:colOff>38100</xdr:colOff>
      <xdr:row>93</xdr:row>
      <xdr:rowOff>113233</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595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104360</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049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97213</xdr:rowOff>
    </xdr:from>
    <xdr:to>
      <xdr:col>15</xdr:col>
      <xdr:colOff>50800</xdr:colOff>
      <xdr:row>95</xdr:row>
      <xdr:rowOff>107271</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384963"/>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90</xdr:row>
      <xdr:rowOff>143633</xdr:rowOff>
    </xdr:from>
    <xdr:to>
      <xdr:col>15</xdr:col>
      <xdr:colOff>101600</xdr:colOff>
      <xdr:row>91</xdr:row>
      <xdr:rowOff>73783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557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90310</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5349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107271</xdr:rowOff>
    </xdr:from>
    <xdr:to>
      <xdr:col>10</xdr:col>
      <xdr:colOff>114300</xdr:colOff>
      <xdr:row>96</xdr:row>
      <xdr:rowOff>118636</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395021"/>
          <a:ext cx="889000" cy="18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92</xdr:row>
      <xdr:rowOff>36126</xdr:rowOff>
    </xdr:from>
    <xdr:to>
      <xdr:col>10</xdr:col>
      <xdr:colOff>165100</xdr:colOff>
      <xdr:row>92</xdr:row>
      <xdr:rowOff>137726</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580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154253</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19795" y="1558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53729</xdr:rowOff>
    </xdr:from>
    <xdr:to>
      <xdr:col>6</xdr:col>
      <xdr:colOff>38100</xdr:colOff>
      <xdr:row>93</xdr:row>
      <xdr:rowOff>155329</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599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406</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30795" y="15773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98763</xdr:rowOff>
    </xdr:from>
    <xdr:to>
      <xdr:col>24</xdr:col>
      <xdr:colOff>114300</xdr:colOff>
      <xdr:row>92</xdr:row>
      <xdr:rowOff>28913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57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51790</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5653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79919</xdr:rowOff>
    </xdr:from>
    <xdr:to>
      <xdr:col>20</xdr:col>
      <xdr:colOff>38100</xdr:colOff>
      <xdr:row>91</xdr:row>
      <xdr:rowOff>10069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551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26596</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5285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46413</xdr:rowOff>
    </xdr:from>
    <xdr:to>
      <xdr:col>15</xdr:col>
      <xdr:colOff>101600</xdr:colOff>
      <xdr:row>95</xdr:row>
      <xdr:rowOff>148013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33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139140</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795" y="16426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56471</xdr:rowOff>
    </xdr:from>
    <xdr:to>
      <xdr:col>10</xdr:col>
      <xdr:colOff>165100</xdr:colOff>
      <xdr:row>95</xdr:row>
      <xdr:rowOff>158071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34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149198</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19795" y="16436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67836</xdr:rowOff>
    </xdr:from>
    <xdr:to>
      <xdr:col>6</xdr:col>
      <xdr:colOff>38100</xdr:colOff>
      <xdr:row>96</xdr:row>
      <xdr:rowOff>169436</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52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160563</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61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67778</xdr:rowOff>
    </xdr:from>
    <xdr:to>
      <xdr:col>54</xdr:col>
      <xdr:colOff>189865</xdr:colOff>
      <xdr:row>38</xdr:row>
      <xdr:rowOff>25162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211278"/>
          <a:ext cx="1270" cy="132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28989</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54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25162</xdr:rowOff>
    </xdr:from>
    <xdr:to>
      <xdr:col>55</xdr:col>
      <xdr:colOff>88900</xdr:colOff>
      <xdr:row>38</xdr:row>
      <xdr:rowOff>25162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54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14455</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4986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67778</xdr:rowOff>
    </xdr:from>
    <xdr:to>
      <xdr:col>55</xdr:col>
      <xdr:colOff>88900</xdr:colOff>
      <xdr:row>30</xdr:row>
      <xdr:rowOff>67778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211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94511</xdr:rowOff>
    </xdr:from>
    <xdr:to>
      <xdr:col>55</xdr:col>
      <xdr:colOff>0</xdr:colOff>
      <xdr:row>37</xdr:row>
      <xdr:rowOff>109548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6438161"/>
          <a:ext cx="838200" cy="1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38616</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210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15739</xdr:rowOff>
    </xdr:from>
    <xdr:to>
      <xdr:col>55</xdr:col>
      <xdr:colOff>50800</xdr:colOff>
      <xdr:row>37</xdr:row>
      <xdr:rowOff>117339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359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5219</xdr:rowOff>
    </xdr:from>
    <xdr:to>
      <xdr:col>50</xdr:col>
      <xdr:colOff>114300</xdr:colOff>
      <xdr:row>37</xdr:row>
      <xdr:rowOff>94511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6005969"/>
          <a:ext cx="889000" cy="43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23721</xdr:rowOff>
    </xdr:from>
    <xdr:to>
      <xdr:col>50</xdr:col>
      <xdr:colOff>165100</xdr:colOff>
      <xdr:row>37</xdr:row>
      <xdr:rowOff>125321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36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141848</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14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5219</xdr:rowOff>
    </xdr:from>
    <xdr:to>
      <xdr:col>45</xdr:col>
      <xdr:colOff>177800</xdr:colOff>
      <xdr:row>37</xdr:row>
      <xdr:rowOff>171352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005969"/>
          <a:ext cx="889000" cy="50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27329</xdr:rowOff>
    </xdr:from>
    <xdr:to>
      <xdr:col>46</xdr:col>
      <xdr:colOff>38100</xdr:colOff>
      <xdr:row>34</xdr:row>
      <xdr:rowOff>128929</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585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145456</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50795" y="5631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171352</xdr:rowOff>
    </xdr:from>
    <xdr:to>
      <xdr:col>41</xdr:col>
      <xdr:colOff>50800</xdr:colOff>
      <xdr:row>38</xdr:row>
      <xdr:rowOff>39395</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515002"/>
          <a:ext cx="889000" cy="3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24691</xdr:rowOff>
    </xdr:from>
    <xdr:to>
      <xdr:col>41</xdr:col>
      <xdr:colOff>101600</xdr:colOff>
      <xdr:row>37</xdr:row>
      <xdr:rowOff>126291</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368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142818</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14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38562</xdr:rowOff>
    </xdr:from>
    <xdr:to>
      <xdr:col>36</xdr:col>
      <xdr:colOff>165100</xdr:colOff>
      <xdr:row>37</xdr:row>
      <xdr:rowOff>140162</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38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156689</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15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58748</xdr:rowOff>
    </xdr:from>
    <xdr:to>
      <xdr:col>55</xdr:col>
      <xdr:colOff>50800</xdr:colOff>
      <xdr:row>37</xdr:row>
      <xdr:rowOff>160348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40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165616</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33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43711</xdr:rowOff>
    </xdr:from>
    <xdr:to>
      <xdr:col>50</xdr:col>
      <xdr:colOff>165100</xdr:colOff>
      <xdr:row>37</xdr:row>
      <xdr:rowOff>145311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38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136438</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48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125869</xdr:rowOff>
    </xdr:from>
    <xdr:to>
      <xdr:col>46</xdr:col>
      <xdr:colOff>38100</xdr:colOff>
      <xdr:row>35</xdr:row>
      <xdr:rowOff>56019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595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47146</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50795" y="6047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120552</xdr:rowOff>
    </xdr:from>
    <xdr:to>
      <xdr:col>41</xdr:col>
      <xdr:colOff>101600</xdr:colOff>
      <xdr:row>38</xdr:row>
      <xdr:rowOff>50702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46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41829</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55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160045</xdr:rowOff>
    </xdr:from>
    <xdr:to>
      <xdr:col>36</xdr:col>
      <xdr:colOff>165100</xdr:colOff>
      <xdr:row>38</xdr:row>
      <xdr:rowOff>90195</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50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81322</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59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90189</xdr:rowOff>
    </xdr:from>
    <xdr:to>
      <xdr:col>54</xdr:col>
      <xdr:colOff>189865</xdr:colOff>
      <xdr:row>59</xdr:row>
      <xdr:rowOff>83941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662689"/>
          <a:ext cx="1270" cy="15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87768</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20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83941</xdr:rowOff>
    </xdr:from>
    <xdr:to>
      <xdr:col>55</xdr:col>
      <xdr:colOff>88900</xdr:colOff>
      <xdr:row>59</xdr:row>
      <xdr:rowOff>83941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99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36866</xdr:rowOff>
    </xdr:from>
    <xdr:ext cx="534377"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43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90189</xdr:rowOff>
    </xdr:from>
    <xdr:to>
      <xdr:col>55</xdr:col>
      <xdr:colOff>88900</xdr:colOff>
      <xdr:row>50</xdr:row>
      <xdr:rowOff>90189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66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9989</xdr:rowOff>
    </xdr:from>
    <xdr:to>
      <xdr:col>55</xdr:col>
      <xdr:colOff>0</xdr:colOff>
      <xdr:row>56</xdr:row>
      <xdr:rowOff>19552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096839"/>
          <a:ext cx="838200" cy="52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101407</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531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122980</xdr:rowOff>
    </xdr:from>
    <xdr:to>
      <xdr:col>55</xdr:col>
      <xdr:colOff>50800</xdr:colOff>
      <xdr:row>56</xdr:row>
      <xdr:rowOff>53130</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55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143701</xdr:rowOff>
    </xdr:from>
    <xdr:to>
      <xdr:col>50</xdr:col>
      <xdr:colOff>114300</xdr:colOff>
      <xdr:row>56</xdr:row>
      <xdr:rowOff>19552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573451"/>
          <a:ext cx="889000" cy="4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122866</xdr:rowOff>
    </xdr:from>
    <xdr:to>
      <xdr:col>50</xdr:col>
      <xdr:colOff>165100</xdr:colOff>
      <xdr:row>56</xdr:row>
      <xdr:rowOff>53016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552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69543</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32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9589</xdr:rowOff>
    </xdr:from>
    <xdr:to>
      <xdr:col>45</xdr:col>
      <xdr:colOff>177800</xdr:colOff>
      <xdr:row>55</xdr:row>
      <xdr:rowOff>143701</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8582089"/>
          <a:ext cx="889000" cy="99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17349</xdr:rowOff>
    </xdr:from>
    <xdr:to>
      <xdr:col>46</xdr:col>
      <xdr:colOff>38100</xdr:colOff>
      <xdr:row>53</xdr:row>
      <xdr:rowOff>118949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10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135476</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887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9589</xdr:rowOff>
    </xdr:from>
    <xdr:to>
      <xdr:col>41</xdr:col>
      <xdr:colOff>50800</xdr:colOff>
      <xdr:row>52</xdr:row>
      <xdr:rowOff>161913</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8582089"/>
          <a:ext cx="889000" cy="49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30779</xdr:rowOff>
    </xdr:from>
    <xdr:to>
      <xdr:col>41</xdr:col>
      <xdr:colOff>101600</xdr:colOff>
      <xdr:row>53</xdr:row>
      <xdr:rowOff>132379</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11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123506</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21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129610</xdr:rowOff>
    </xdr:from>
    <xdr:to>
      <xdr:col>36</xdr:col>
      <xdr:colOff>165100</xdr:colOff>
      <xdr:row>54</xdr:row>
      <xdr:rowOff>59760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21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50887</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30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130639</xdr:rowOff>
    </xdr:from>
    <xdr:to>
      <xdr:col>55</xdr:col>
      <xdr:colOff>50800</xdr:colOff>
      <xdr:row>53</xdr:row>
      <xdr:rowOff>60789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04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153516</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889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140202</xdr:rowOff>
    </xdr:from>
    <xdr:to>
      <xdr:col>50</xdr:col>
      <xdr:colOff>165100</xdr:colOff>
      <xdr:row>56</xdr:row>
      <xdr:rowOff>70352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56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61479</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66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92901</xdr:rowOff>
    </xdr:from>
    <xdr:to>
      <xdr:col>46</xdr:col>
      <xdr:colOff>38100</xdr:colOff>
      <xdr:row>56</xdr:row>
      <xdr:rowOff>23051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52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14178</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61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49</xdr:row>
      <xdr:rowOff>130239</xdr:rowOff>
    </xdr:from>
    <xdr:to>
      <xdr:col>41</xdr:col>
      <xdr:colOff>101600</xdr:colOff>
      <xdr:row>50</xdr:row>
      <xdr:rowOff>60389</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853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48</xdr:row>
      <xdr:rowOff>76916</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830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111113</xdr:rowOff>
    </xdr:from>
    <xdr:to>
      <xdr:col>36</xdr:col>
      <xdr:colOff>165100</xdr:colOff>
      <xdr:row>53</xdr:row>
      <xdr:rowOff>41263</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02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57790</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880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72949</xdr:rowOff>
    </xdr:from>
    <xdr:to>
      <xdr:col>54</xdr:col>
      <xdr:colOff>189865</xdr:colOff>
      <xdr:row>79</xdr:row>
      <xdr:rowOff>43174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245899"/>
          <a:ext cx="1270" cy="1341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47001</xdr:rowOff>
    </xdr:from>
    <xdr:ext cx="313932"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15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43174</xdr:rowOff>
    </xdr:from>
    <xdr:to>
      <xdr:col>55</xdr:col>
      <xdr:colOff>88900</xdr:colOff>
      <xdr:row>79</xdr:row>
      <xdr:rowOff>43174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19626</xdr:rowOff>
    </xdr:from>
    <xdr:ext cx="534377"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202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72949</xdr:rowOff>
    </xdr:from>
    <xdr:to>
      <xdr:col>55</xdr:col>
      <xdr:colOff>88900</xdr:colOff>
      <xdr:row>71</xdr:row>
      <xdr:rowOff>72949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24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100591</xdr:rowOff>
    </xdr:from>
    <xdr:to>
      <xdr:col>55</xdr:col>
      <xdr:colOff>0</xdr:colOff>
      <xdr:row>78</xdr:row>
      <xdr:rowOff>63633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302241"/>
          <a:ext cx="838200" cy="13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162983</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193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140106</xdr:rowOff>
    </xdr:from>
    <xdr:to>
      <xdr:col>55</xdr:col>
      <xdr:colOff>50800</xdr:colOff>
      <xdr:row>78</xdr:row>
      <xdr:rowOff>70256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4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24961</xdr:rowOff>
    </xdr:from>
    <xdr:to>
      <xdr:col>50</xdr:col>
      <xdr:colOff>114300</xdr:colOff>
      <xdr:row>77</xdr:row>
      <xdr:rowOff>100591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226611"/>
          <a:ext cx="889000" cy="7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113742</xdr:rowOff>
    </xdr:from>
    <xdr:to>
      <xdr:col>50</xdr:col>
      <xdr:colOff>165100</xdr:colOff>
      <xdr:row>78</xdr:row>
      <xdr:rowOff>43892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1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35019</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40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34010</xdr:rowOff>
    </xdr:from>
    <xdr:to>
      <xdr:col>45</xdr:col>
      <xdr:colOff>177800</xdr:colOff>
      <xdr:row>77</xdr:row>
      <xdr:rowOff>24961</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2892760"/>
          <a:ext cx="889000" cy="33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140793</xdr:rowOff>
    </xdr:from>
    <xdr:to>
      <xdr:col>46</xdr:col>
      <xdr:colOff>38100</xdr:colOff>
      <xdr:row>77</xdr:row>
      <xdr:rowOff>70943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1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87469</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294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34010</xdr:rowOff>
    </xdr:from>
    <xdr:to>
      <xdr:col>41</xdr:col>
      <xdr:colOff>50800</xdr:colOff>
      <xdr:row>75</xdr:row>
      <xdr:rowOff>136576</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2892760"/>
          <a:ext cx="889000" cy="10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60173</xdr:rowOff>
    </xdr:from>
    <xdr:to>
      <xdr:col>41</xdr:col>
      <xdr:colOff>101600</xdr:colOff>
      <xdr:row>77</xdr:row>
      <xdr:rowOff>161773</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26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152900</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35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105263</xdr:rowOff>
    </xdr:from>
    <xdr:to>
      <xdr:col>36</xdr:col>
      <xdr:colOff>165100</xdr:colOff>
      <xdr:row>78</xdr:row>
      <xdr:rowOff>35413</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30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26540</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39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12833</xdr:rowOff>
    </xdr:from>
    <xdr:to>
      <xdr:col>55</xdr:col>
      <xdr:colOff>50800</xdr:colOff>
      <xdr:row>78</xdr:row>
      <xdr:rowOff>114433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38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162710</xdr:rowOff>
    </xdr:from>
    <xdr:ext cx="469744"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364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49791</xdr:rowOff>
    </xdr:from>
    <xdr:to>
      <xdr:col>50</xdr:col>
      <xdr:colOff>165100</xdr:colOff>
      <xdr:row>77</xdr:row>
      <xdr:rowOff>151391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25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167918</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302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145611</xdr:rowOff>
    </xdr:from>
    <xdr:to>
      <xdr:col>46</xdr:col>
      <xdr:colOff>38100</xdr:colOff>
      <xdr:row>77</xdr:row>
      <xdr:rowOff>75761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17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66888</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2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154660</xdr:rowOff>
    </xdr:from>
    <xdr:to>
      <xdr:col>41</xdr:col>
      <xdr:colOff>101600</xdr:colOff>
      <xdr:row>75</xdr:row>
      <xdr:rowOff>84810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284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101337</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261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85776</xdr:rowOff>
    </xdr:from>
    <xdr:to>
      <xdr:col>36</xdr:col>
      <xdr:colOff>165100</xdr:colOff>
      <xdr:row>76</xdr:row>
      <xdr:rowOff>15926</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294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32453</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271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151301</xdr:rowOff>
    </xdr:from>
    <xdr:to>
      <xdr:col>54</xdr:col>
      <xdr:colOff>189865</xdr:colOff>
      <xdr:row>98</xdr:row>
      <xdr:rowOff>106172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753251"/>
          <a:ext cx="1270" cy="1155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109999</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1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106172</xdr:rowOff>
    </xdr:from>
    <xdr:to>
      <xdr:col>55</xdr:col>
      <xdr:colOff>88900</xdr:colOff>
      <xdr:row>98</xdr:row>
      <xdr:rowOff>106172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0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97978</xdr:rowOff>
    </xdr:from>
    <xdr:ext cx="534377"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52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151301</xdr:rowOff>
    </xdr:from>
    <xdr:to>
      <xdr:col>55</xdr:col>
      <xdr:colOff>88900</xdr:colOff>
      <xdr:row>91</xdr:row>
      <xdr:rowOff>151301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75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112992</xdr:rowOff>
    </xdr:from>
    <xdr:to>
      <xdr:col>55</xdr:col>
      <xdr:colOff>0</xdr:colOff>
      <xdr:row>96</xdr:row>
      <xdr:rowOff>73616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5886392"/>
          <a:ext cx="838200" cy="64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92491</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380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114064</xdr:rowOff>
    </xdr:from>
    <xdr:to>
      <xdr:col>55</xdr:col>
      <xdr:colOff>50800</xdr:colOff>
      <xdr:row>96</xdr:row>
      <xdr:rowOff>44214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40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73616</xdr:rowOff>
    </xdr:from>
    <xdr:to>
      <xdr:col>50</xdr:col>
      <xdr:colOff>114300</xdr:colOff>
      <xdr:row>96</xdr:row>
      <xdr:rowOff>111201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532816"/>
          <a:ext cx="889000" cy="3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168948</xdr:rowOff>
    </xdr:from>
    <xdr:to>
      <xdr:col>50</xdr:col>
      <xdr:colOff>165100</xdr:colOff>
      <xdr:row>96</xdr:row>
      <xdr:rowOff>99098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45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115625</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23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96856</xdr:rowOff>
    </xdr:from>
    <xdr:to>
      <xdr:col>45</xdr:col>
      <xdr:colOff>177800</xdr:colOff>
      <xdr:row>96</xdr:row>
      <xdr:rowOff>111201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7861300" y="16041706"/>
          <a:ext cx="889000" cy="52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122789</xdr:rowOff>
    </xdr:from>
    <xdr:to>
      <xdr:col>46</xdr:col>
      <xdr:colOff>38100</xdr:colOff>
      <xdr:row>95</xdr:row>
      <xdr:rowOff>52939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23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69466</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01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96856</xdr:rowOff>
    </xdr:from>
    <xdr:to>
      <xdr:col>41</xdr:col>
      <xdr:colOff>50800</xdr:colOff>
      <xdr:row>95</xdr:row>
      <xdr:rowOff>147149</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041706"/>
          <a:ext cx="889000" cy="39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14263</xdr:rowOff>
    </xdr:from>
    <xdr:to>
      <xdr:col>41</xdr:col>
      <xdr:colOff>101600</xdr:colOff>
      <xdr:row>94</xdr:row>
      <xdr:rowOff>115863</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13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106990</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2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111950</xdr:rowOff>
    </xdr:from>
    <xdr:to>
      <xdr:col>36</xdr:col>
      <xdr:colOff>165100</xdr:colOff>
      <xdr:row>95</xdr:row>
      <xdr:rowOff>42100</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22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58627</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00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62192</xdr:rowOff>
    </xdr:from>
    <xdr:to>
      <xdr:col>55</xdr:col>
      <xdr:colOff>50800</xdr:colOff>
      <xdr:row>92</xdr:row>
      <xdr:rowOff>163792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583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85069</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568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22816</xdr:rowOff>
    </xdr:from>
    <xdr:to>
      <xdr:col>50</xdr:col>
      <xdr:colOff>165100</xdr:colOff>
      <xdr:row>96</xdr:row>
      <xdr:rowOff>124416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48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115543</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57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60401</xdr:rowOff>
    </xdr:from>
    <xdr:to>
      <xdr:col>46</xdr:col>
      <xdr:colOff>38100</xdr:colOff>
      <xdr:row>96</xdr:row>
      <xdr:rowOff>162001</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51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153128</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61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46056</xdr:rowOff>
    </xdr:from>
    <xdr:to>
      <xdr:col>41</xdr:col>
      <xdr:colOff>101600</xdr:colOff>
      <xdr:row>93</xdr:row>
      <xdr:rowOff>147656</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599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164183</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576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96349</xdr:rowOff>
    </xdr:from>
    <xdr:to>
      <xdr:col>36</xdr:col>
      <xdr:colOff>165100</xdr:colOff>
      <xdr:row>96</xdr:row>
      <xdr:rowOff>26499</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38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17626</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47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76378</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19878"/>
          <a:ext cx="1269" cy="1511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23055</xdr:rowOff>
    </xdr:from>
    <xdr:ext cx="534377"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499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76378</xdr:rowOff>
    </xdr:from>
    <xdr:to>
      <xdr:col>86</xdr:col>
      <xdr:colOff>25400</xdr:colOff>
      <xdr:row>30</xdr:row>
      <xdr:rowOff>76378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19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4826</xdr:rowOff>
    </xdr:from>
    <xdr:to>
      <xdr:col>85</xdr:col>
      <xdr:colOff>127000</xdr:colOff>
      <xdr:row>39</xdr:row>
      <xdr:rowOff>22809</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691376"/>
          <a:ext cx="838200" cy="1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59275</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029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36399</xdr:rowOff>
    </xdr:from>
    <xdr:to>
      <xdr:col>85</xdr:col>
      <xdr:colOff>177800</xdr:colOff>
      <xdr:row>38</xdr:row>
      <xdr:rowOff>137999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5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154711</xdr:rowOff>
    </xdr:from>
    <xdr:to>
      <xdr:col>81</xdr:col>
      <xdr:colOff>50800</xdr:colOff>
      <xdr:row>39</xdr:row>
      <xdr:rowOff>4826</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669811"/>
          <a:ext cx="889000" cy="2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110617</xdr:rowOff>
    </xdr:from>
    <xdr:to>
      <xdr:col>81</xdr:col>
      <xdr:colOff>101600</xdr:colOff>
      <xdr:row>39</xdr:row>
      <xdr:rowOff>40767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6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57294</xdr:rowOff>
    </xdr:from>
    <xdr:ext cx="378565"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2017" y="6400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94437</xdr:rowOff>
    </xdr:from>
    <xdr:to>
      <xdr:col>76</xdr:col>
      <xdr:colOff>114300</xdr:colOff>
      <xdr:row>38</xdr:row>
      <xdr:rowOff>154711</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609537"/>
          <a:ext cx="889000" cy="6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7061</xdr:rowOff>
    </xdr:from>
    <xdr:to>
      <xdr:col>76</xdr:col>
      <xdr:colOff>165100</xdr:colOff>
      <xdr:row>37</xdr:row>
      <xdr:rowOff>108661</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35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125188</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125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154635</xdr:rowOff>
    </xdr:from>
    <xdr:to>
      <xdr:col>71</xdr:col>
      <xdr:colOff>177800</xdr:colOff>
      <xdr:row>38</xdr:row>
      <xdr:rowOff>94437</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498285"/>
          <a:ext cx="889000" cy="11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45847</xdr:rowOff>
    </xdr:from>
    <xdr:to>
      <xdr:col>72</xdr:col>
      <xdr:colOff>38100</xdr:colOff>
      <xdr:row>37</xdr:row>
      <xdr:rowOff>147447</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389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163974</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164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166395</xdr:rowOff>
    </xdr:from>
    <xdr:to>
      <xdr:col>67</xdr:col>
      <xdr:colOff>101600</xdr:colOff>
      <xdr:row>38</xdr:row>
      <xdr:rowOff>96545</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1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87672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60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143459</xdr:rowOff>
    </xdr:from>
    <xdr:to>
      <xdr:col>85</xdr:col>
      <xdr:colOff>177800</xdr:colOff>
      <xdr:row>39</xdr:row>
      <xdr:rowOff>73609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5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58386</xdr:rowOff>
    </xdr:from>
    <xdr:ext cx="378565"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73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125476</xdr:rowOff>
    </xdr:from>
    <xdr:to>
      <xdr:col>81</xdr:col>
      <xdr:colOff>101600</xdr:colOff>
      <xdr:row>39</xdr:row>
      <xdr:rowOff>55626</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4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46753</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2017" y="6733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103911</xdr:rowOff>
    </xdr:from>
    <xdr:to>
      <xdr:col>76</xdr:col>
      <xdr:colOff>165100</xdr:colOff>
      <xdr:row>39</xdr:row>
      <xdr:rowOff>34061</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1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25188</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3017" y="6711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43637</xdr:rowOff>
    </xdr:from>
    <xdr:to>
      <xdr:col>72</xdr:col>
      <xdr:colOff>38100</xdr:colOff>
      <xdr:row>38</xdr:row>
      <xdr:rowOff>145237</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55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136364</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68428" y="6651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103835</xdr:rowOff>
    </xdr:from>
    <xdr:to>
      <xdr:col>67</xdr:col>
      <xdr:colOff>101600</xdr:colOff>
      <xdr:row>38</xdr:row>
      <xdr:rowOff>33986</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4474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50512</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579428" y="6222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119621</xdr:rowOff>
    </xdr:from>
    <xdr:to>
      <xdr:col>85</xdr:col>
      <xdr:colOff>126364</xdr:colOff>
      <xdr:row>78</xdr:row>
      <xdr:rowOff>48718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292571"/>
          <a:ext cx="1269" cy="112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52545</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425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48718</xdr:rowOff>
    </xdr:from>
    <xdr:to>
      <xdr:col>86</xdr:col>
      <xdr:colOff>25400</xdr:colOff>
      <xdr:row>78</xdr:row>
      <xdr:rowOff>48718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421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66298</xdr:rowOff>
    </xdr:from>
    <xdr:ext cx="534377"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206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119621</xdr:rowOff>
    </xdr:from>
    <xdr:to>
      <xdr:col>86</xdr:col>
      <xdr:colOff>25400</xdr:colOff>
      <xdr:row>71</xdr:row>
      <xdr:rowOff>119621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292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134100</xdr:rowOff>
    </xdr:from>
    <xdr:to>
      <xdr:col>85</xdr:col>
      <xdr:colOff>127000</xdr:colOff>
      <xdr:row>74</xdr:row>
      <xdr:rowOff>49346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2649950"/>
          <a:ext cx="838200" cy="8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90949</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7782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112522</xdr:rowOff>
    </xdr:from>
    <xdr:to>
      <xdr:col>85</xdr:col>
      <xdr:colOff>177800</xdr:colOff>
      <xdr:row>75</xdr:row>
      <xdr:rowOff>42672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279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49346</xdr:rowOff>
    </xdr:from>
    <xdr:to>
      <xdr:col>81</xdr:col>
      <xdr:colOff>50800</xdr:colOff>
      <xdr:row>74</xdr:row>
      <xdr:rowOff>122593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2736646"/>
          <a:ext cx="889000" cy="7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113455</xdr:rowOff>
    </xdr:from>
    <xdr:to>
      <xdr:col>81</xdr:col>
      <xdr:colOff>101600</xdr:colOff>
      <xdr:row>75</xdr:row>
      <xdr:rowOff>43605</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28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34732</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89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122593</xdr:rowOff>
    </xdr:from>
    <xdr:to>
      <xdr:col>76</xdr:col>
      <xdr:colOff>114300</xdr:colOff>
      <xdr:row>75</xdr:row>
      <xdr:rowOff>8884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2809893"/>
          <a:ext cx="889000" cy="5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163328</xdr:rowOff>
    </xdr:from>
    <xdr:to>
      <xdr:col>76</xdr:col>
      <xdr:colOff>165100</xdr:colOff>
      <xdr:row>74</xdr:row>
      <xdr:rowOff>93478</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2679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110005</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45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8884</xdr:rowOff>
    </xdr:from>
    <xdr:to>
      <xdr:col>71</xdr:col>
      <xdr:colOff>177800</xdr:colOff>
      <xdr:row>75</xdr:row>
      <xdr:rowOff>11970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2867634"/>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149841</xdr:rowOff>
    </xdr:from>
    <xdr:to>
      <xdr:col>72</xdr:col>
      <xdr:colOff>38100</xdr:colOff>
      <xdr:row>74</xdr:row>
      <xdr:rowOff>79991</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26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96518</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44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133039</xdr:rowOff>
    </xdr:from>
    <xdr:to>
      <xdr:col>67</xdr:col>
      <xdr:colOff>101600</xdr:colOff>
      <xdr:row>74</xdr:row>
      <xdr:rowOff>63189</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264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79716</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42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83300</xdr:rowOff>
    </xdr:from>
    <xdr:to>
      <xdr:col>85</xdr:col>
      <xdr:colOff>177800</xdr:colOff>
      <xdr:row>74</xdr:row>
      <xdr:rowOff>13450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59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106177</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45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169996</xdr:rowOff>
    </xdr:from>
    <xdr:to>
      <xdr:col>81</xdr:col>
      <xdr:colOff>101600</xdr:colOff>
      <xdr:row>74</xdr:row>
      <xdr:rowOff>100146</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68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116673</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246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71793</xdr:rowOff>
    </xdr:from>
    <xdr:to>
      <xdr:col>76</xdr:col>
      <xdr:colOff>165100</xdr:colOff>
      <xdr:row>75</xdr:row>
      <xdr:rowOff>1943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75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164520</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285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129534</xdr:rowOff>
    </xdr:from>
    <xdr:to>
      <xdr:col>72</xdr:col>
      <xdr:colOff>38100</xdr:colOff>
      <xdr:row>75</xdr:row>
      <xdr:rowOff>59684</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281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50811</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290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132620</xdr:rowOff>
    </xdr:from>
    <xdr:to>
      <xdr:col>67</xdr:col>
      <xdr:colOff>101600</xdr:colOff>
      <xdr:row>75</xdr:row>
      <xdr:rowOff>62770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281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53897</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291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129908</xdr:rowOff>
    </xdr:from>
    <xdr:to>
      <xdr:col>85</xdr:col>
      <xdr:colOff>126364</xdr:colOff>
      <xdr:row>99</xdr:row>
      <xdr:rowOff>19286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388958"/>
          <a:ext cx="1269" cy="1603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23113</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699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19286</xdr:rowOff>
    </xdr:from>
    <xdr:to>
      <xdr:col>86</xdr:col>
      <xdr:colOff>25400</xdr:colOff>
      <xdr:row>99</xdr:row>
      <xdr:rowOff>19286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699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76585</xdr:rowOff>
    </xdr:from>
    <xdr:ext cx="534377"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16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129908</xdr:rowOff>
    </xdr:from>
    <xdr:to>
      <xdr:col>86</xdr:col>
      <xdr:colOff>25400</xdr:colOff>
      <xdr:row>89</xdr:row>
      <xdr:rowOff>129908</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38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50012</xdr:rowOff>
    </xdr:from>
    <xdr:to>
      <xdr:col>85</xdr:col>
      <xdr:colOff>127000</xdr:colOff>
      <xdr:row>96</xdr:row>
      <xdr:rowOff>57519</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337762"/>
          <a:ext cx="838200" cy="17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57878</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517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79451</xdr:rowOff>
    </xdr:from>
    <xdr:to>
      <xdr:col>85</xdr:col>
      <xdr:colOff>177800</xdr:colOff>
      <xdr:row>97</xdr:row>
      <xdr:rowOff>9601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53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50012</xdr:rowOff>
    </xdr:from>
    <xdr:to>
      <xdr:col>81</xdr:col>
      <xdr:colOff>50800</xdr:colOff>
      <xdr:row>97</xdr:row>
      <xdr:rowOff>127622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337762"/>
          <a:ext cx="889000" cy="42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63545</xdr:rowOff>
    </xdr:from>
    <xdr:to>
      <xdr:col>81</xdr:col>
      <xdr:colOff>101600</xdr:colOff>
      <xdr:row>96</xdr:row>
      <xdr:rowOff>165145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52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156272</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61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169094</xdr:rowOff>
    </xdr:from>
    <xdr:to>
      <xdr:col>76</xdr:col>
      <xdr:colOff>114300</xdr:colOff>
      <xdr:row>97</xdr:row>
      <xdr:rowOff>127622</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6456844"/>
          <a:ext cx="889000" cy="30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32207</xdr:rowOff>
    </xdr:from>
    <xdr:to>
      <xdr:col>76</xdr:col>
      <xdr:colOff>165100</xdr:colOff>
      <xdr:row>97</xdr:row>
      <xdr:rowOff>133807</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66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150334</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43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169094</xdr:rowOff>
    </xdr:from>
    <xdr:to>
      <xdr:col>71</xdr:col>
      <xdr:colOff>177800</xdr:colOff>
      <xdr:row>96</xdr:row>
      <xdr:rowOff>154387</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6456844"/>
          <a:ext cx="889000" cy="15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118542</xdr:rowOff>
    </xdr:from>
    <xdr:to>
      <xdr:col>72</xdr:col>
      <xdr:colOff>38100</xdr:colOff>
      <xdr:row>98</xdr:row>
      <xdr:rowOff>48692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749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39819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84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75946</xdr:rowOff>
    </xdr:from>
    <xdr:to>
      <xdr:col>67</xdr:col>
      <xdr:colOff>101600</xdr:colOff>
      <xdr:row>98</xdr:row>
      <xdr:rowOff>6096</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70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168673</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79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6719</xdr:rowOff>
    </xdr:from>
    <xdr:to>
      <xdr:col>85</xdr:col>
      <xdr:colOff>177800</xdr:colOff>
      <xdr:row>96</xdr:row>
      <xdr:rowOff>108319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46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29596</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31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170662</xdr:rowOff>
    </xdr:from>
    <xdr:to>
      <xdr:col>81</xdr:col>
      <xdr:colOff>101600</xdr:colOff>
      <xdr:row>95</xdr:row>
      <xdr:rowOff>100812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28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117339</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06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76822</xdr:rowOff>
    </xdr:from>
    <xdr:to>
      <xdr:col>76</xdr:col>
      <xdr:colOff>165100</xdr:colOff>
      <xdr:row>98</xdr:row>
      <xdr:rowOff>6972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70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169549</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680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118294</xdr:rowOff>
    </xdr:from>
    <xdr:to>
      <xdr:col>72</xdr:col>
      <xdr:colOff>38100</xdr:colOff>
      <xdr:row>96</xdr:row>
      <xdr:rowOff>48444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40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64971</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618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103587</xdr:rowOff>
    </xdr:from>
    <xdr:to>
      <xdr:col>67</xdr:col>
      <xdr:colOff>101600</xdr:colOff>
      <xdr:row>97</xdr:row>
      <xdr:rowOff>33737</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56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50264</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633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53975</xdr:rowOff>
    </xdr:from>
    <xdr:to>
      <xdr:col>116</xdr:col>
      <xdr:colOff>62864</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368925"/>
          <a:ext cx="1269"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652</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14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53975</xdr:rowOff>
    </xdr:from>
    <xdr:to>
      <xdr:col>116</xdr:col>
      <xdr:colOff>152400</xdr:colOff>
      <xdr:row>31</xdr:row>
      <xdr:rowOff>53975</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368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41021</xdr:rowOff>
    </xdr:from>
    <xdr:to>
      <xdr:col>116</xdr:col>
      <xdr:colOff>63500</xdr:colOff>
      <xdr:row>36</xdr:row>
      <xdr:rowOff>98806</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1323300" y="6041771"/>
          <a:ext cx="838200" cy="22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93870</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266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115443</xdr:rowOff>
    </xdr:from>
    <xdr:to>
      <xdr:col>116</xdr:col>
      <xdr:colOff>114300</xdr:colOff>
      <xdr:row>37</xdr:row>
      <xdr:rowOff>45593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2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65786</xdr:rowOff>
    </xdr:from>
    <xdr:to>
      <xdr:col>111</xdr:col>
      <xdr:colOff>177800</xdr:colOff>
      <xdr:row>36</xdr:row>
      <xdr:rowOff>98806</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237986"/>
          <a:ext cx="8890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160274</xdr:rowOff>
    </xdr:from>
    <xdr:to>
      <xdr:col>112</xdr:col>
      <xdr:colOff>38100</xdr:colOff>
      <xdr:row>37</xdr:row>
      <xdr:rowOff>90424</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81551</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425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65786</xdr:rowOff>
    </xdr:from>
    <xdr:to>
      <xdr:col>107</xdr:col>
      <xdr:colOff>50800</xdr:colOff>
      <xdr:row>38</xdr:row>
      <xdr:rowOff>166243</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9545300" y="6237986"/>
          <a:ext cx="889000" cy="44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37211</xdr:rowOff>
    </xdr:from>
    <xdr:to>
      <xdr:col>107</xdr:col>
      <xdr:colOff>101600</xdr:colOff>
      <xdr:row>37</xdr:row>
      <xdr:rowOff>138811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380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129938</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47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162052</xdr:rowOff>
    </xdr:from>
    <xdr:to>
      <xdr:col>102</xdr:col>
      <xdr:colOff>114300</xdr:colOff>
      <xdr:row>38</xdr:row>
      <xdr:rowOff>166243</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677152"/>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139954</xdr:rowOff>
    </xdr:from>
    <xdr:to>
      <xdr:col>102</xdr:col>
      <xdr:colOff>165100</xdr:colOff>
      <xdr:row>38</xdr:row>
      <xdr:rowOff>70104</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48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86631</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258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143764</xdr:rowOff>
    </xdr:from>
    <xdr:to>
      <xdr:col>98</xdr:col>
      <xdr:colOff>38100</xdr:colOff>
      <xdr:row>38</xdr:row>
      <xdr:rowOff>73914</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90441</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262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161671</xdr:rowOff>
    </xdr:from>
    <xdr:to>
      <xdr:col>116</xdr:col>
      <xdr:colOff>114300</xdr:colOff>
      <xdr:row>35</xdr:row>
      <xdr:rowOff>91821</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599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13098</xdr:rowOff>
    </xdr:from>
    <xdr:ext cx="469744"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584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48006</xdr:rowOff>
    </xdr:from>
    <xdr:to>
      <xdr:col>112</xdr:col>
      <xdr:colOff>38100</xdr:colOff>
      <xdr:row>36</xdr:row>
      <xdr:rowOff>149606</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22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166133</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088428" y="5995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14986</xdr:rowOff>
    </xdr:from>
    <xdr:to>
      <xdr:col>107</xdr:col>
      <xdr:colOff>101600</xdr:colOff>
      <xdr:row>36</xdr:row>
      <xdr:rowOff>116586</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18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133113</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199428" y="596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115443</xdr:rowOff>
    </xdr:from>
    <xdr:to>
      <xdr:col>102</xdr:col>
      <xdr:colOff>165100</xdr:colOff>
      <xdr:row>39</xdr:row>
      <xdr:rowOff>45593</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6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36720</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6017" y="67232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111252</xdr:rowOff>
    </xdr:from>
    <xdr:to>
      <xdr:col>98</xdr:col>
      <xdr:colOff>38100</xdr:colOff>
      <xdr:row>39</xdr:row>
      <xdr:rowOff>41402</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62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32529</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67017" y="6719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36430</xdr:rowOff>
    </xdr:from>
    <xdr:to>
      <xdr:col>116</xdr:col>
      <xdr:colOff>62864</xdr:colOff>
      <xdr:row>58</xdr:row>
      <xdr:rowOff>25057</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80380"/>
          <a:ext cx="1269" cy="1188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28884</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99729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25057</xdr:rowOff>
    </xdr:from>
    <xdr:to>
      <xdr:col>116</xdr:col>
      <xdr:colOff>152400</xdr:colOff>
      <xdr:row>58</xdr:row>
      <xdr:rowOff>25057</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996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154557</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5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36430</xdr:rowOff>
    </xdr:from>
    <xdr:to>
      <xdr:col>116</xdr:col>
      <xdr:colOff>152400</xdr:colOff>
      <xdr:row>51</xdr:row>
      <xdr:rowOff>36430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8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21513</xdr:rowOff>
    </xdr:from>
    <xdr:to>
      <xdr:col>116</xdr:col>
      <xdr:colOff>63500</xdr:colOff>
      <xdr:row>56</xdr:row>
      <xdr:rowOff>37287</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9622713"/>
          <a:ext cx="838200" cy="1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9148</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610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30721</xdr:rowOff>
    </xdr:from>
    <xdr:to>
      <xdr:col>116</xdr:col>
      <xdr:colOff>114300</xdr:colOff>
      <xdr:row>56</xdr:row>
      <xdr:rowOff>132321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63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13341</xdr:rowOff>
    </xdr:from>
    <xdr:to>
      <xdr:col>111</xdr:col>
      <xdr:colOff>177800</xdr:colOff>
      <xdr:row>56</xdr:row>
      <xdr:rowOff>21513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9614541"/>
          <a:ext cx="889000" cy="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29064</xdr:rowOff>
    </xdr:from>
    <xdr:to>
      <xdr:col>112</xdr:col>
      <xdr:colOff>38100</xdr:colOff>
      <xdr:row>56</xdr:row>
      <xdr:rowOff>130664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63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121791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722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13341</xdr:rowOff>
    </xdr:from>
    <xdr:to>
      <xdr:col>107</xdr:col>
      <xdr:colOff>50800</xdr:colOff>
      <xdr:row>56</xdr:row>
      <xdr:rowOff>59461</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9614541"/>
          <a:ext cx="889000" cy="46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141478</xdr:rowOff>
    </xdr:from>
    <xdr:to>
      <xdr:col>107</xdr:col>
      <xdr:colOff>101600</xdr:colOff>
      <xdr:row>56</xdr:row>
      <xdr:rowOff>71628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57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62755</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66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59461</xdr:rowOff>
    </xdr:from>
    <xdr:to>
      <xdr:col>102</xdr:col>
      <xdr:colOff>114300</xdr:colOff>
      <xdr:row>56</xdr:row>
      <xdr:rowOff>60776</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9660661"/>
          <a:ext cx="889000" cy="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167253</xdr:rowOff>
    </xdr:from>
    <xdr:to>
      <xdr:col>102</xdr:col>
      <xdr:colOff>165100</xdr:colOff>
      <xdr:row>56</xdr:row>
      <xdr:rowOff>97403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59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113930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37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154394</xdr:rowOff>
    </xdr:from>
    <xdr:to>
      <xdr:col>98</xdr:col>
      <xdr:colOff>38100</xdr:colOff>
      <xdr:row>56</xdr:row>
      <xdr:rowOff>84544</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58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101071</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35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157937</xdr:rowOff>
    </xdr:from>
    <xdr:to>
      <xdr:col>116</xdr:col>
      <xdr:colOff>114300</xdr:colOff>
      <xdr:row>56</xdr:row>
      <xdr:rowOff>88087</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958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9364</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439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142163</xdr:rowOff>
    </xdr:from>
    <xdr:to>
      <xdr:col>112</xdr:col>
      <xdr:colOff>38100</xdr:colOff>
      <xdr:row>56</xdr:row>
      <xdr:rowOff>72313</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957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88840</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9347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133991</xdr:rowOff>
    </xdr:from>
    <xdr:to>
      <xdr:col>107</xdr:col>
      <xdr:colOff>101600</xdr:colOff>
      <xdr:row>56</xdr:row>
      <xdr:rowOff>64141</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956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80668</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33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8661</xdr:rowOff>
    </xdr:from>
    <xdr:to>
      <xdr:col>102</xdr:col>
      <xdr:colOff>165100</xdr:colOff>
      <xdr:row>56</xdr:row>
      <xdr:rowOff>110261</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960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101388</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9702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9976</xdr:rowOff>
    </xdr:from>
    <xdr:to>
      <xdr:col>98</xdr:col>
      <xdr:colOff>38100</xdr:colOff>
      <xdr:row>56</xdr:row>
      <xdr:rowOff>111576</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961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102703</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9703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65862</xdr:rowOff>
    </xdr:from>
    <xdr:to>
      <xdr:col>116</xdr:col>
      <xdr:colOff>62864</xdr:colOff>
      <xdr:row>79</xdr:row>
      <xdr:rowOff>73558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410262"/>
          <a:ext cx="1269" cy="1207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77385</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62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73558</xdr:rowOff>
    </xdr:from>
    <xdr:to>
      <xdr:col>116</xdr:col>
      <xdr:colOff>152400</xdr:colOff>
      <xdr:row>79</xdr:row>
      <xdr:rowOff>73558</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618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12539</xdr:rowOff>
    </xdr:from>
    <xdr:ext cx="534377"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218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65862</xdr:rowOff>
    </xdr:from>
    <xdr:to>
      <xdr:col>116</xdr:col>
      <xdr:colOff>152400</xdr:colOff>
      <xdr:row>72</xdr:row>
      <xdr:rowOff>65862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41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116649</xdr:rowOff>
    </xdr:from>
    <xdr:to>
      <xdr:col>116</xdr:col>
      <xdr:colOff>63500</xdr:colOff>
      <xdr:row>73</xdr:row>
      <xdr:rowOff>131623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2632499"/>
          <a:ext cx="838200" cy="1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39209</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28979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60782</xdr:rowOff>
    </xdr:from>
    <xdr:to>
      <xdr:col>116</xdr:col>
      <xdr:colOff>114300</xdr:colOff>
      <xdr:row>75</xdr:row>
      <xdr:rowOff>162382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291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131623</xdr:rowOff>
    </xdr:from>
    <xdr:to>
      <xdr:col>111</xdr:col>
      <xdr:colOff>177800</xdr:colOff>
      <xdr:row>73</xdr:row>
      <xdr:rowOff>134366</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2647473"/>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86690</xdr:rowOff>
    </xdr:from>
    <xdr:to>
      <xdr:col>112</xdr:col>
      <xdr:colOff>38100</xdr:colOff>
      <xdr:row>76</xdr:row>
      <xdr:rowOff>16839</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29454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7968</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303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161112</xdr:rowOff>
    </xdr:from>
    <xdr:to>
      <xdr:col>107</xdr:col>
      <xdr:colOff>50800</xdr:colOff>
      <xdr:row>73</xdr:row>
      <xdr:rowOff>134366</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9545300" y="12162612"/>
          <a:ext cx="889000" cy="48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51067</xdr:rowOff>
    </xdr:from>
    <xdr:to>
      <xdr:col>107</xdr:col>
      <xdr:colOff>101600</xdr:colOff>
      <xdr:row>75</xdr:row>
      <xdr:rowOff>152667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290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143794</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300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161112</xdr:rowOff>
    </xdr:from>
    <xdr:to>
      <xdr:col>102</xdr:col>
      <xdr:colOff>114300</xdr:colOff>
      <xdr:row>71</xdr:row>
      <xdr:rowOff>368</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2162612"/>
          <a:ext cx="889000" cy="1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168148</xdr:rowOff>
    </xdr:from>
    <xdr:to>
      <xdr:col>102</xdr:col>
      <xdr:colOff>165100</xdr:colOff>
      <xdr:row>74</xdr:row>
      <xdr:rowOff>98298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268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89425</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277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32207</xdr:rowOff>
    </xdr:from>
    <xdr:to>
      <xdr:col>98</xdr:col>
      <xdr:colOff>38100</xdr:colOff>
      <xdr:row>74</xdr:row>
      <xdr:rowOff>133807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271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124934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281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65849</xdr:rowOff>
    </xdr:from>
    <xdr:to>
      <xdr:col>116</xdr:col>
      <xdr:colOff>114300</xdr:colOff>
      <xdr:row>73</xdr:row>
      <xdr:rowOff>167449</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258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88726</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243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80823</xdr:rowOff>
    </xdr:from>
    <xdr:to>
      <xdr:col>112</xdr:col>
      <xdr:colOff>38100</xdr:colOff>
      <xdr:row>74</xdr:row>
      <xdr:rowOff>10973</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259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27500</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237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83566</xdr:rowOff>
    </xdr:from>
    <xdr:to>
      <xdr:col>107</xdr:col>
      <xdr:colOff>101600</xdr:colOff>
      <xdr:row>74</xdr:row>
      <xdr:rowOff>13716</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259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30243</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237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110312</xdr:rowOff>
    </xdr:from>
    <xdr:to>
      <xdr:col>102</xdr:col>
      <xdr:colOff>165100</xdr:colOff>
      <xdr:row>71</xdr:row>
      <xdr:rowOff>40462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211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56989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188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121018</xdr:rowOff>
    </xdr:from>
    <xdr:to>
      <xdr:col>98</xdr:col>
      <xdr:colOff>38100</xdr:colOff>
      <xdr:row>71</xdr:row>
      <xdr:rowOff>51168</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212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67695</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189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扶助費は、住民一人あたり</a:t>
          </a:r>
          <a:r>
            <a:rPr kumimoji="1" lang="en-US" altLang="ja-JP" sz="1300">
              <a:latin typeface="ＭＳ Ｐゴシック" panose="020B0600070205080204" pitchFamily="50" charset="-128"/>
              <a:ea typeface="ＭＳ Ｐゴシック" panose="020B0600070205080204" pitchFamily="50" charset="-128"/>
            </a:rPr>
            <a:t>120,448</a:t>
          </a:r>
          <a:r>
            <a:rPr kumimoji="1" lang="ja-JP" altLang="en-US" sz="1300">
              <a:latin typeface="ＭＳ Ｐゴシック" panose="020B0600070205080204" pitchFamily="50" charset="-128"/>
              <a:ea typeface="ＭＳ Ｐゴシック" panose="020B0600070205080204" pitchFamily="50" charset="-128"/>
            </a:rPr>
            <a:t>円であり、前年度から</a:t>
          </a:r>
          <a:r>
            <a:rPr kumimoji="1" lang="en-US" altLang="ja-JP" sz="1300">
              <a:latin typeface="ＭＳ Ｐゴシック" panose="020B0600070205080204" pitchFamily="50" charset="-128"/>
              <a:ea typeface="ＭＳ Ｐゴシック" panose="020B0600070205080204" pitchFamily="50" charset="-128"/>
            </a:rPr>
            <a:t>5,827</a:t>
          </a:r>
          <a:r>
            <a:rPr kumimoji="1" lang="ja-JP" altLang="en-US" sz="1300">
              <a:latin typeface="ＭＳ Ｐゴシック" panose="020B0600070205080204" pitchFamily="50" charset="-128"/>
              <a:ea typeface="ＭＳ Ｐゴシック" panose="020B0600070205080204" pitchFamily="50" charset="-128"/>
            </a:rPr>
            <a:t>円減少している。主な要因としては、子育て世帯臨時特別給付金支給事業等が減少したためである。</a:t>
          </a:r>
        </a:p>
        <a:p>
          <a:r>
            <a:rPr kumimoji="1" lang="ja-JP" altLang="en-US" sz="1300">
              <a:latin typeface="ＭＳ Ｐゴシック" panose="020B0600070205080204" pitchFamily="50" charset="-128"/>
              <a:ea typeface="ＭＳ Ｐゴシック" panose="020B0600070205080204" pitchFamily="50" charset="-128"/>
            </a:rPr>
            <a:t>普通建設事業費は、住民一人あたり</a:t>
          </a:r>
          <a:r>
            <a:rPr kumimoji="1" lang="en-US" altLang="ja-JP" sz="1300">
              <a:latin typeface="ＭＳ Ｐゴシック" panose="020B0600070205080204" pitchFamily="50" charset="-128"/>
              <a:ea typeface="ＭＳ Ｐゴシック" panose="020B0600070205080204" pitchFamily="50" charset="-128"/>
            </a:rPr>
            <a:t>75,809</a:t>
          </a:r>
          <a:r>
            <a:rPr kumimoji="1" lang="ja-JP" altLang="en-US" sz="1300">
              <a:latin typeface="ＭＳ Ｐゴシック" panose="020B0600070205080204" pitchFamily="50" charset="-128"/>
              <a:ea typeface="ＭＳ Ｐゴシック" panose="020B0600070205080204" pitchFamily="50" charset="-128"/>
            </a:rPr>
            <a:t>円であり、前年度から</a:t>
          </a:r>
          <a:r>
            <a:rPr kumimoji="1" lang="en-US" altLang="ja-JP" sz="1300">
              <a:latin typeface="ＭＳ Ｐゴシック" panose="020B0600070205080204" pitchFamily="50" charset="-128"/>
              <a:ea typeface="ＭＳ Ｐゴシック" panose="020B0600070205080204" pitchFamily="50" charset="-128"/>
            </a:rPr>
            <a:t>27,502</a:t>
          </a:r>
          <a:r>
            <a:rPr kumimoji="1" lang="ja-JP" altLang="en-US" sz="1300">
              <a:latin typeface="ＭＳ Ｐゴシック" panose="020B0600070205080204" pitchFamily="50" charset="-128"/>
              <a:ea typeface="ＭＳ Ｐゴシック" panose="020B0600070205080204" pitchFamily="50" charset="-128"/>
            </a:rPr>
            <a:t>円増加している。また、普通建設事業（うち更新整備）は、住民一人あたり</a:t>
          </a:r>
          <a:r>
            <a:rPr kumimoji="1" lang="en-US" altLang="ja-JP" sz="1300">
              <a:latin typeface="ＭＳ Ｐゴシック" panose="020B0600070205080204" pitchFamily="50" charset="-128"/>
              <a:ea typeface="ＭＳ Ｐゴシック" panose="020B0600070205080204" pitchFamily="50" charset="-128"/>
            </a:rPr>
            <a:t>59,402</a:t>
          </a:r>
          <a:r>
            <a:rPr kumimoji="1" lang="ja-JP" altLang="en-US" sz="1300">
              <a:latin typeface="ＭＳ Ｐゴシック" panose="020B0600070205080204" pitchFamily="50" charset="-128"/>
              <a:ea typeface="ＭＳ Ｐゴシック" panose="020B0600070205080204" pitchFamily="50" charset="-128"/>
            </a:rPr>
            <a:t>円であり、前年度から</a:t>
          </a:r>
          <a:r>
            <a:rPr kumimoji="1" lang="en-US" altLang="ja-JP" sz="1300">
              <a:latin typeface="ＭＳ Ｐゴシック" panose="020B0600070205080204" pitchFamily="50" charset="-128"/>
              <a:ea typeface="ＭＳ Ｐゴシック" panose="020B0600070205080204" pitchFamily="50" charset="-128"/>
            </a:rPr>
            <a:t>33,933</a:t>
          </a:r>
          <a:r>
            <a:rPr kumimoji="1" lang="ja-JP" altLang="en-US" sz="1300">
              <a:latin typeface="ＭＳ Ｐゴシック" panose="020B0600070205080204" pitchFamily="50" charset="-128"/>
              <a:ea typeface="ＭＳ Ｐゴシック" panose="020B0600070205080204" pitchFamily="50" charset="-128"/>
            </a:rPr>
            <a:t>円増加している。主な要因としては、道前クリーンセンター整備事業等の大規模な施設更新整備を実施したためである。</a:t>
          </a:r>
        </a:p>
        <a:p>
          <a:r>
            <a:rPr kumimoji="1" lang="ja-JP" altLang="en-US" sz="1300">
              <a:latin typeface="ＭＳ Ｐゴシック" panose="020B0600070205080204" pitchFamily="50" charset="-128"/>
              <a:ea typeface="ＭＳ Ｐゴシック" panose="020B0600070205080204" pitchFamily="50" charset="-128"/>
            </a:rPr>
            <a:t>公債費は、住民一人あたり</a:t>
          </a:r>
          <a:r>
            <a:rPr kumimoji="1" lang="en-US" altLang="ja-JP" sz="1300">
              <a:latin typeface="ＭＳ Ｐゴシック" panose="020B0600070205080204" pitchFamily="50" charset="-128"/>
              <a:ea typeface="ＭＳ Ｐゴシック" panose="020B0600070205080204" pitchFamily="50" charset="-128"/>
            </a:rPr>
            <a:t>49,294</a:t>
          </a:r>
          <a:r>
            <a:rPr kumimoji="1" lang="ja-JP" altLang="en-US" sz="1300">
              <a:latin typeface="ＭＳ Ｐゴシック" panose="020B0600070205080204" pitchFamily="50" charset="-128"/>
              <a:ea typeface="ＭＳ Ｐゴシック" panose="020B0600070205080204" pitchFamily="50" charset="-128"/>
            </a:rPr>
            <a:t>円であり、前年度から</a:t>
          </a:r>
          <a:r>
            <a:rPr kumimoji="1" lang="en-US" altLang="ja-JP" sz="1300">
              <a:latin typeface="ＭＳ Ｐゴシック" panose="020B0600070205080204" pitchFamily="50" charset="-128"/>
              <a:ea typeface="ＭＳ Ｐゴシック" panose="020B0600070205080204" pitchFamily="50" charset="-128"/>
            </a:rPr>
            <a:t>4,551</a:t>
          </a:r>
          <a:r>
            <a:rPr kumimoji="1" lang="ja-JP" altLang="en-US" sz="1300">
              <a:latin typeface="ＭＳ Ｐゴシック" panose="020B0600070205080204" pitchFamily="50" charset="-128"/>
              <a:ea typeface="ＭＳ Ｐゴシック" panose="020B0600070205080204" pitchFamily="50" charset="-128"/>
            </a:rPr>
            <a:t>円増加している。今後は、大型整備事業の実施に伴い借り入れた市債の償還が始まることから、更なる公債費負担の増加が見込まれる。</a:t>
          </a:r>
        </a:p>
        <a:p>
          <a:r>
            <a:rPr kumimoji="1" lang="ja-JP" altLang="en-US" sz="1300">
              <a:latin typeface="ＭＳ Ｐゴシック" panose="020B0600070205080204" pitchFamily="50" charset="-128"/>
              <a:ea typeface="ＭＳ Ｐゴシック" panose="020B0600070205080204" pitchFamily="50" charset="-128"/>
            </a:rPr>
            <a:t>物件費は、住民一人あたり</a:t>
          </a:r>
          <a:r>
            <a:rPr kumimoji="1" lang="en-US" altLang="ja-JP" sz="1300">
              <a:latin typeface="ＭＳ Ｐゴシック" panose="020B0600070205080204" pitchFamily="50" charset="-128"/>
              <a:ea typeface="ＭＳ Ｐゴシック" panose="020B0600070205080204" pitchFamily="50" charset="-128"/>
            </a:rPr>
            <a:t>66,297</a:t>
          </a:r>
          <a:r>
            <a:rPr kumimoji="1" lang="ja-JP" altLang="en-US" sz="1300">
              <a:latin typeface="ＭＳ Ｐゴシック" panose="020B0600070205080204" pitchFamily="50" charset="-128"/>
              <a:ea typeface="ＭＳ Ｐゴシック" panose="020B0600070205080204" pitchFamily="50" charset="-128"/>
            </a:rPr>
            <a:t>円であり、前年度から</a:t>
          </a:r>
          <a:r>
            <a:rPr kumimoji="1" lang="en-US" altLang="ja-JP" sz="1300">
              <a:latin typeface="ＭＳ Ｐゴシック" panose="020B0600070205080204" pitchFamily="50" charset="-128"/>
              <a:ea typeface="ＭＳ Ｐゴシック" panose="020B0600070205080204" pitchFamily="50" charset="-128"/>
            </a:rPr>
            <a:t>3,083</a:t>
          </a:r>
          <a:r>
            <a:rPr kumimoji="1" lang="ja-JP" altLang="en-US" sz="1300">
              <a:latin typeface="ＭＳ Ｐゴシック" panose="020B0600070205080204" pitchFamily="50" charset="-128"/>
              <a:ea typeface="ＭＳ Ｐゴシック" panose="020B0600070205080204" pitchFamily="50" charset="-128"/>
            </a:rPr>
            <a:t>円増加している。主な要因としては、道前クリーンセンター整備や原油価格等の高騰による電気代等が増加したためである。</a:t>
          </a:r>
        </a:p>
        <a:p>
          <a:r>
            <a:rPr kumimoji="1" lang="ja-JP" altLang="en-US" sz="1300">
              <a:latin typeface="ＭＳ Ｐゴシック" panose="020B0600070205080204" pitchFamily="50" charset="-128"/>
              <a:ea typeface="ＭＳ Ｐゴシック" panose="020B0600070205080204" pitchFamily="50" charset="-128"/>
            </a:rPr>
            <a:t>今後、老朽化している公共施設等の維持補修経費の増加や改修等に伴う大型事業の実施が見込まれていることから、引き続き、事業実施方法や事業規模の適正化、費用対効果を十分考慮し、歳入規模に見合った歳出の抑制を図り、持続可能な財政基盤の確立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105,616
104,214
510.04
59,447,456
55,253,057
3,996,649
28,883,930
60,566,035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161472</xdr:rowOff>
    </xdr:from>
    <xdr:to>
      <xdr:col>24</xdr:col>
      <xdr:colOff>62865</xdr:colOff>
      <xdr:row>39</xdr:row>
      <xdr:rowOff>66222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4972"/>
          <a:ext cx="127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70049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5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66222</xdr:rowOff>
    </xdr:from>
    <xdr:to>
      <xdr:col>24</xdr:col>
      <xdr:colOff>152400</xdr:colOff>
      <xdr:row>39</xdr:row>
      <xdr:rowOff>66222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5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108149</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161472</xdr:rowOff>
    </xdr:from>
    <xdr:to>
      <xdr:col>24</xdr:col>
      <xdr:colOff>152400</xdr:colOff>
      <xdr:row>30</xdr:row>
      <xdr:rowOff>161472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111942</xdr:rowOff>
    </xdr:from>
    <xdr:to>
      <xdr:col>24</xdr:col>
      <xdr:colOff>63500</xdr:colOff>
      <xdr:row>34</xdr:row>
      <xdr:rowOff>50437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769792"/>
          <a:ext cx="838200" cy="10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146793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760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168366</xdr:rowOff>
    </xdr:from>
    <xdr:to>
      <xdr:col>24</xdr:col>
      <xdr:colOff>114300</xdr:colOff>
      <xdr:row>35</xdr:row>
      <xdr:rowOff>98516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67310</xdr:rowOff>
    </xdr:from>
    <xdr:to>
      <xdr:col>19</xdr:col>
      <xdr:colOff>177800</xdr:colOff>
      <xdr:row>34</xdr:row>
      <xdr:rowOff>50437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725160"/>
          <a:ext cx="889000" cy="15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29573</xdr:rowOff>
    </xdr:from>
    <xdr:to>
      <xdr:col>20</xdr:col>
      <xdr:colOff>38100</xdr:colOff>
      <xdr:row>35</xdr:row>
      <xdr:rowOff>131173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3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122300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12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54792</xdr:rowOff>
    </xdr:from>
    <xdr:to>
      <xdr:col>15</xdr:col>
      <xdr:colOff>50800</xdr:colOff>
      <xdr:row>33</xdr:row>
      <xdr:rowOff>67310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541192"/>
          <a:ext cx="889000" cy="18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74204</xdr:rowOff>
    </xdr:from>
    <xdr:to>
      <xdr:col>15</xdr:col>
      <xdr:colOff>101600</xdr:colOff>
      <xdr:row>34</xdr:row>
      <xdr:rowOff>4354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73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166931</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82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5806</xdr:rowOff>
    </xdr:from>
    <xdr:to>
      <xdr:col>10</xdr:col>
      <xdr:colOff>114300</xdr:colOff>
      <xdr:row>32</xdr:row>
      <xdr:rowOff>54792</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492206"/>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135708</xdr:rowOff>
    </xdr:from>
    <xdr:to>
      <xdr:col>10</xdr:col>
      <xdr:colOff>165100</xdr:colOff>
      <xdr:row>33</xdr:row>
      <xdr:rowOff>65858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62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56985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714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156392</xdr:rowOff>
    </xdr:from>
    <xdr:to>
      <xdr:col>6</xdr:col>
      <xdr:colOff>38100</xdr:colOff>
      <xdr:row>33</xdr:row>
      <xdr:rowOff>86542</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6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77669</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7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61142</xdr:rowOff>
    </xdr:from>
    <xdr:to>
      <xdr:col>24</xdr:col>
      <xdr:colOff>114300</xdr:colOff>
      <xdr:row>33</xdr:row>
      <xdr:rowOff>162742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71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84019</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57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171087</xdr:rowOff>
    </xdr:from>
    <xdr:to>
      <xdr:col>20</xdr:col>
      <xdr:colOff>38100</xdr:colOff>
      <xdr:row>34</xdr:row>
      <xdr:rowOff>101237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8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117764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60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16510</xdr:rowOff>
    </xdr:from>
    <xdr:to>
      <xdr:col>15</xdr:col>
      <xdr:colOff>101600</xdr:colOff>
      <xdr:row>33</xdr:row>
      <xdr:rowOff>118110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67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134637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44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3992</xdr:rowOff>
    </xdr:from>
    <xdr:to>
      <xdr:col>10</xdr:col>
      <xdr:colOff>165100</xdr:colOff>
      <xdr:row>32</xdr:row>
      <xdr:rowOff>105592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49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122119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265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126456</xdr:rowOff>
    </xdr:from>
    <xdr:to>
      <xdr:col>6</xdr:col>
      <xdr:colOff>38100</xdr:colOff>
      <xdr:row>32</xdr:row>
      <xdr:rowOff>56606</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44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73133</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21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169320</xdr:rowOff>
    </xdr:from>
    <xdr:to>
      <xdr:col>24</xdr:col>
      <xdr:colOff>62865</xdr:colOff>
      <xdr:row>59</xdr:row>
      <xdr:rowOff>117754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9427620"/>
          <a:ext cx="1270" cy="805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121581</xdr:rowOff>
    </xdr:from>
    <xdr:ext cx="534377"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23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117754</xdr:rowOff>
    </xdr:from>
    <xdr:to>
      <xdr:col>24</xdr:col>
      <xdr:colOff>152400</xdr:colOff>
      <xdr:row>59</xdr:row>
      <xdr:rowOff>117754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233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115997</xdr:rowOff>
    </xdr:from>
    <xdr:ext cx="599010"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920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102,279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169320</xdr:rowOff>
    </xdr:from>
    <xdr:to>
      <xdr:col>24</xdr:col>
      <xdr:colOff>152400</xdr:colOff>
      <xdr:row>54</xdr:row>
      <xdr:rowOff>169320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942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63304</xdr:rowOff>
    </xdr:from>
    <xdr:to>
      <xdr:col>24</xdr:col>
      <xdr:colOff>63500</xdr:colOff>
      <xdr:row>56</xdr:row>
      <xdr:rowOff>152709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3797300" y="9664504"/>
          <a:ext cx="838200" cy="8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38154</xdr:rowOff>
    </xdr:from>
    <xdr:ext cx="534377"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810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59727</xdr:rowOff>
    </xdr:from>
    <xdr:to>
      <xdr:col>24</xdr:col>
      <xdr:colOff>114300</xdr:colOff>
      <xdr:row>57</xdr:row>
      <xdr:rowOff>161327</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83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113716</xdr:rowOff>
    </xdr:from>
    <xdr:to>
      <xdr:col>19</xdr:col>
      <xdr:colOff>177800</xdr:colOff>
      <xdr:row>56</xdr:row>
      <xdr:rowOff>63304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908300" y="8857666"/>
          <a:ext cx="889000" cy="80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40796</xdr:rowOff>
    </xdr:from>
    <xdr:to>
      <xdr:col>20</xdr:col>
      <xdr:colOff>38100</xdr:colOff>
      <xdr:row>57</xdr:row>
      <xdr:rowOff>142396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981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133523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530111" y="990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113716</xdr:rowOff>
    </xdr:from>
    <xdr:to>
      <xdr:col>15</xdr:col>
      <xdr:colOff>50800</xdr:colOff>
      <xdr:row>57</xdr:row>
      <xdr:rowOff>5338</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2019300" y="8857666"/>
          <a:ext cx="889000" cy="92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122189</xdr:rowOff>
    </xdr:from>
    <xdr:to>
      <xdr:col>15</xdr:col>
      <xdr:colOff>101600</xdr:colOff>
      <xdr:row>51</xdr:row>
      <xdr:rowOff>52339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869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68866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08795" y="846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5338</xdr:rowOff>
    </xdr:from>
    <xdr:to>
      <xdr:col>10</xdr:col>
      <xdr:colOff>114300</xdr:colOff>
      <xdr:row>57</xdr:row>
      <xdr:rowOff>110613</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flipV="1">
          <a:off x="1130300" y="9777988"/>
          <a:ext cx="889000" cy="10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66334</xdr:rowOff>
    </xdr:from>
    <xdr:to>
      <xdr:col>10</xdr:col>
      <xdr:colOff>165100</xdr:colOff>
      <xdr:row>57</xdr:row>
      <xdr:rowOff>167934</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83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159061</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52111" y="993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92666</xdr:rowOff>
    </xdr:from>
    <xdr:to>
      <xdr:col>6</xdr:col>
      <xdr:colOff>38100</xdr:colOff>
      <xdr:row>58</xdr:row>
      <xdr:rowOff>22816</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865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13943</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63111" y="995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101909</xdr:rowOff>
    </xdr:from>
    <xdr:to>
      <xdr:col>24</xdr:col>
      <xdr:colOff>114300</xdr:colOff>
      <xdr:row>57</xdr:row>
      <xdr:rowOff>32059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970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124786</xdr:rowOff>
    </xdr:from>
    <xdr:ext cx="534377"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55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12504</xdr:rowOff>
    </xdr:from>
    <xdr:to>
      <xdr:col>20</xdr:col>
      <xdr:colOff>38100</xdr:colOff>
      <xdr:row>56</xdr:row>
      <xdr:rowOff>114104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961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130631</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530111" y="938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62916</xdr:rowOff>
    </xdr:from>
    <xdr:to>
      <xdr:col>15</xdr:col>
      <xdr:colOff>101600</xdr:colOff>
      <xdr:row>51</xdr:row>
      <xdr:rowOff>164516</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880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155643</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08795" y="8899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125988</xdr:rowOff>
    </xdr:from>
    <xdr:to>
      <xdr:col>10</xdr:col>
      <xdr:colOff>165100</xdr:colOff>
      <xdr:row>57</xdr:row>
      <xdr:rowOff>56138</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972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72665</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52111" y="9502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59813</xdr:rowOff>
    </xdr:from>
    <xdr:to>
      <xdr:col>6</xdr:col>
      <xdr:colOff>38100</xdr:colOff>
      <xdr:row>57</xdr:row>
      <xdr:rowOff>161413</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983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6490</xdr:rowOff>
    </xdr:from>
    <xdr:ext cx="534377"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63111" y="960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30638</xdr:rowOff>
    </xdr:from>
    <xdr:to>
      <xdr:col>24</xdr:col>
      <xdr:colOff>62865</xdr:colOff>
      <xdr:row>78</xdr:row>
      <xdr:rowOff>10046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203588"/>
          <a:ext cx="1270" cy="1179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13873</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386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10046</xdr:rowOff>
    </xdr:from>
    <xdr:to>
      <xdr:col>24</xdr:col>
      <xdr:colOff>152400</xdr:colOff>
      <xdr:row>78</xdr:row>
      <xdr:rowOff>10046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383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148765</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978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30638</xdr:rowOff>
    </xdr:from>
    <xdr:to>
      <xdr:col>24</xdr:col>
      <xdr:colOff>152400</xdr:colOff>
      <xdr:row>71</xdr:row>
      <xdr:rowOff>30638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20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71672</xdr:rowOff>
    </xdr:from>
    <xdr:to>
      <xdr:col>24</xdr:col>
      <xdr:colOff>63500</xdr:colOff>
      <xdr:row>71</xdr:row>
      <xdr:rowOff>133547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3797300" y="12244622"/>
          <a:ext cx="838200" cy="6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47344</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27346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68917</xdr:rowOff>
    </xdr:from>
    <xdr:to>
      <xdr:col>24</xdr:col>
      <xdr:colOff>114300</xdr:colOff>
      <xdr:row>74</xdr:row>
      <xdr:rowOff>170517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275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71672</xdr:rowOff>
    </xdr:from>
    <xdr:to>
      <xdr:col>19</xdr:col>
      <xdr:colOff>177800</xdr:colOff>
      <xdr:row>74</xdr:row>
      <xdr:rowOff>43631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2244622"/>
          <a:ext cx="889000" cy="48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72174</xdr:rowOff>
    </xdr:from>
    <xdr:to>
      <xdr:col>20</xdr:col>
      <xdr:colOff>38100</xdr:colOff>
      <xdr:row>74</xdr:row>
      <xdr:rowOff>2324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258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164901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2680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43631</xdr:rowOff>
    </xdr:from>
    <xdr:to>
      <xdr:col>15</xdr:col>
      <xdr:colOff>50800</xdr:colOff>
      <xdr:row>74</xdr:row>
      <xdr:rowOff>45421</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2730931"/>
          <a:ext cx="889000" cy="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71</xdr:row>
      <xdr:rowOff>38094</xdr:rowOff>
    </xdr:from>
    <xdr:to>
      <xdr:col>15</xdr:col>
      <xdr:colOff>101600</xdr:colOff>
      <xdr:row>71</xdr:row>
      <xdr:rowOff>139694</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221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69</xdr:row>
      <xdr:rowOff>156221</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198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45421</xdr:rowOff>
    </xdr:from>
    <xdr:to>
      <xdr:col>10</xdr:col>
      <xdr:colOff>114300</xdr:colOff>
      <xdr:row>75</xdr:row>
      <xdr:rowOff>43917</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2732721"/>
          <a:ext cx="889000" cy="16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72</xdr:row>
      <xdr:rowOff>64801</xdr:rowOff>
    </xdr:from>
    <xdr:to>
      <xdr:col>10</xdr:col>
      <xdr:colOff>165100</xdr:colOff>
      <xdr:row>72</xdr:row>
      <xdr:rowOff>166401</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2409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11478</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2184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18415</xdr:rowOff>
    </xdr:from>
    <xdr:to>
      <xdr:col>6</xdr:col>
      <xdr:colOff>38100</xdr:colOff>
      <xdr:row>73</xdr:row>
      <xdr:rowOff>120015</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253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136542</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2309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82747</xdr:rowOff>
    </xdr:from>
    <xdr:to>
      <xdr:col>24</xdr:col>
      <xdr:colOff>114300</xdr:colOff>
      <xdr:row>72</xdr:row>
      <xdr:rowOff>12897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225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169124</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217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20872</xdr:rowOff>
    </xdr:from>
    <xdr:to>
      <xdr:col>20</xdr:col>
      <xdr:colOff>38100</xdr:colOff>
      <xdr:row>71</xdr:row>
      <xdr:rowOff>122472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219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138999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1969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164281</xdr:rowOff>
    </xdr:from>
    <xdr:to>
      <xdr:col>15</xdr:col>
      <xdr:colOff>101600</xdr:colOff>
      <xdr:row>74</xdr:row>
      <xdr:rowOff>94431</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268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85558</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2772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166071</xdr:rowOff>
    </xdr:from>
    <xdr:to>
      <xdr:col>10</xdr:col>
      <xdr:colOff>165100</xdr:colOff>
      <xdr:row>74</xdr:row>
      <xdr:rowOff>96221</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268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87348</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2774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164567</xdr:rowOff>
    </xdr:from>
    <xdr:to>
      <xdr:col>6</xdr:col>
      <xdr:colOff>38100</xdr:colOff>
      <xdr:row>75</xdr:row>
      <xdr:rowOff>94717</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285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85844</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2944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52307</xdr:rowOff>
    </xdr:from>
    <xdr:to>
      <xdr:col>24</xdr:col>
      <xdr:colOff>62865</xdr:colOff>
      <xdr:row>97</xdr:row>
      <xdr:rowOff>35139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482807"/>
          <a:ext cx="1270" cy="1182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38966</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6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35139</xdr:rowOff>
    </xdr:from>
    <xdr:to>
      <xdr:col>24</xdr:col>
      <xdr:colOff>152400</xdr:colOff>
      <xdr:row>97</xdr:row>
      <xdr:rowOff>35139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6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170434</xdr:rowOff>
    </xdr:from>
    <xdr:ext cx="534377"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25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83,823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52307</xdr:rowOff>
    </xdr:from>
    <xdr:to>
      <xdr:col>24</xdr:col>
      <xdr:colOff>152400</xdr:colOff>
      <xdr:row>90</xdr:row>
      <xdr:rowOff>52307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48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59689</xdr:rowOff>
    </xdr:from>
    <xdr:to>
      <xdr:col>24</xdr:col>
      <xdr:colOff>63500</xdr:colOff>
      <xdr:row>96</xdr:row>
      <xdr:rowOff>9696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5833089"/>
          <a:ext cx="838200" cy="63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16578</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304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38151</xdr:rowOff>
    </xdr:from>
    <xdr:to>
      <xdr:col>24</xdr:col>
      <xdr:colOff>114300</xdr:colOff>
      <xdr:row>95</xdr:row>
      <xdr:rowOff>139751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325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9696</xdr:rowOff>
    </xdr:from>
    <xdr:to>
      <xdr:col>19</xdr:col>
      <xdr:colOff>177800</xdr:colOff>
      <xdr:row>97</xdr:row>
      <xdr:rowOff>111057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468896"/>
          <a:ext cx="889000" cy="27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32252</xdr:rowOff>
    </xdr:from>
    <xdr:to>
      <xdr:col>20</xdr:col>
      <xdr:colOff>38100</xdr:colOff>
      <xdr:row>95</xdr:row>
      <xdr:rowOff>133852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32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150379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09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18703</xdr:rowOff>
    </xdr:from>
    <xdr:to>
      <xdr:col>15</xdr:col>
      <xdr:colOff>50800</xdr:colOff>
      <xdr:row>97</xdr:row>
      <xdr:rowOff>111057</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019300" y="16135003"/>
          <a:ext cx="889000" cy="60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104170</xdr:rowOff>
    </xdr:from>
    <xdr:to>
      <xdr:col>15</xdr:col>
      <xdr:colOff>101600</xdr:colOff>
      <xdr:row>96</xdr:row>
      <xdr:rowOff>34320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3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50847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16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18703</xdr:rowOff>
    </xdr:from>
    <xdr:to>
      <xdr:col>10</xdr:col>
      <xdr:colOff>114300</xdr:colOff>
      <xdr:row>97</xdr:row>
      <xdr:rowOff>150971</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135003"/>
          <a:ext cx="889000" cy="646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165641</xdr:rowOff>
    </xdr:from>
    <xdr:to>
      <xdr:col>10</xdr:col>
      <xdr:colOff>165100</xdr:colOff>
      <xdr:row>96</xdr:row>
      <xdr:rowOff>95791</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45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86918</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54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49856</xdr:rowOff>
    </xdr:from>
    <xdr:to>
      <xdr:col>6</xdr:col>
      <xdr:colOff>38100</xdr:colOff>
      <xdr:row>96</xdr:row>
      <xdr:rowOff>151456</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5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167983</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28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8889</xdr:rowOff>
    </xdr:from>
    <xdr:to>
      <xdr:col>24</xdr:col>
      <xdr:colOff>114300</xdr:colOff>
      <xdr:row>92</xdr:row>
      <xdr:rowOff>110489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578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31766</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563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130346</xdr:rowOff>
    </xdr:from>
    <xdr:to>
      <xdr:col>20</xdr:col>
      <xdr:colOff>38100</xdr:colOff>
      <xdr:row>96</xdr:row>
      <xdr:rowOff>60496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41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51623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51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60257</xdr:rowOff>
    </xdr:from>
    <xdr:to>
      <xdr:col>15</xdr:col>
      <xdr:colOff>101600</xdr:colOff>
      <xdr:row>97</xdr:row>
      <xdr:rowOff>161857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69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152984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78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139353</xdr:rowOff>
    </xdr:from>
    <xdr:to>
      <xdr:col>10</xdr:col>
      <xdr:colOff>165100</xdr:colOff>
      <xdr:row>94</xdr:row>
      <xdr:rowOff>69503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08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86030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585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100171</xdr:rowOff>
    </xdr:from>
    <xdr:to>
      <xdr:col>6</xdr:col>
      <xdr:colOff>38100</xdr:colOff>
      <xdr:row>98</xdr:row>
      <xdr:rowOff>30321</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73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21448</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82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78344</xdr:rowOff>
    </xdr:from>
    <xdr:to>
      <xdr:col>54</xdr:col>
      <xdr:colOff>189865</xdr:colOff>
      <xdr:row>38</xdr:row>
      <xdr:rowOff>131287</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21844"/>
          <a:ext cx="1270" cy="1424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135114</xdr:rowOff>
    </xdr:from>
    <xdr:ext cx="313932"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502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131287</xdr:rowOff>
    </xdr:from>
    <xdr:to>
      <xdr:col>55</xdr:col>
      <xdr:colOff>88900</xdr:colOff>
      <xdr:row>38</xdr:row>
      <xdr:rowOff>131287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4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25021</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9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78344</xdr:rowOff>
    </xdr:from>
    <xdr:to>
      <xdr:col>55</xdr:col>
      <xdr:colOff>88900</xdr:colOff>
      <xdr:row>30</xdr:row>
      <xdr:rowOff>78344</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2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150490</xdr:rowOff>
    </xdr:from>
    <xdr:to>
      <xdr:col>55</xdr:col>
      <xdr:colOff>0</xdr:colOff>
      <xdr:row>37</xdr:row>
      <xdr:rowOff>152227</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494140"/>
          <a:ext cx="8382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92209</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264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69332</xdr:rowOff>
    </xdr:from>
    <xdr:to>
      <xdr:col>55</xdr:col>
      <xdr:colOff>50800</xdr:colOff>
      <xdr:row>37</xdr:row>
      <xdr:rowOff>170932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1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106781</xdr:rowOff>
    </xdr:from>
    <xdr:to>
      <xdr:col>50</xdr:col>
      <xdr:colOff>114300</xdr:colOff>
      <xdr:row>37</xdr:row>
      <xdr:rowOff>152227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450431"/>
          <a:ext cx="889000" cy="4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65034</xdr:rowOff>
    </xdr:from>
    <xdr:to>
      <xdr:col>50</xdr:col>
      <xdr:colOff>165100</xdr:colOff>
      <xdr:row>37</xdr:row>
      <xdr:rowOff>166634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0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11711</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18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106781</xdr:rowOff>
    </xdr:from>
    <xdr:to>
      <xdr:col>45</xdr:col>
      <xdr:colOff>177800</xdr:colOff>
      <xdr:row>37</xdr:row>
      <xdr:rowOff>131287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450431"/>
          <a:ext cx="889000" cy="2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134712</xdr:rowOff>
    </xdr:from>
    <xdr:to>
      <xdr:col>46</xdr:col>
      <xdr:colOff>38100</xdr:colOff>
      <xdr:row>38</xdr:row>
      <xdr:rowOff>64861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4783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55988</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571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131287</xdr:rowOff>
    </xdr:from>
    <xdr:to>
      <xdr:col>41</xdr:col>
      <xdr:colOff>50800</xdr:colOff>
      <xdr:row>37</xdr:row>
      <xdr:rowOff>132476</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474937"/>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127396</xdr:rowOff>
    </xdr:from>
    <xdr:to>
      <xdr:col>41</xdr:col>
      <xdr:colOff>101600</xdr:colOff>
      <xdr:row>38</xdr:row>
      <xdr:rowOff>57546</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7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48673</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56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127671</xdr:rowOff>
    </xdr:from>
    <xdr:to>
      <xdr:col>36</xdr:col>
      <xdr:colOff>165100</xdr:colOff>
      <xdr:row>38</xdr:row>
      <xdr:rowOff>57821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7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48948</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564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99690</xdr:rowOff>
    </xdr:from>
    <xdr:to>
      <xdr:col>55</xdr:col>
      <xdr:colOff>50800</xdr:colOff>
      <xdr:row>38</xdr:row>
      <xdr:rowOff>29840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44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78117</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42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101427</xdr:rowOff>
    </xdr:from>
    <xdr:to>
      <xdr:col>50</xdr:col>
      <xdr:colOff>165100</xdr:colOff>
      <xdr:row>38</xdr:row>
      <xdr:rowOff>31577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44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22704</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653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55981</xdr:rowOff>
    </xdr:from>
    <xdr:to>
      <xdr:col>46</xdr:col>
      <xdr:colOff>38100</xdr:colOff>
      <xdr:row>37</xdr:row>
      <xdr:rowOff>157581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39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2658</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6174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80487</xdr:rowOff>
    </xdr:from>
    <xdr:to>
      <xdr:col>41</xdr:col>
      <xdr:colOff>101600</xdr:colOff>
      <xdr:row>38</xdr:row>
      <xdr:rowOff>10637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42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27164</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619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81676</xdr:rowOff>
    </xdr:from>
    <xdr:to>
      <xdr:col>36</xdr:col>
      <xdr:colOff>165100</xdr:colOff>
      <xdr:row>38</xdr:row>
      <xdr:rowOff>11826</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42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28353</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6200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107376</xdr:rowOff>
    </xdr:from>
    <xdr:to>
      <xdr:col>54</xdr:col>
      <xdr:colOff>189865</xdr:colOff>
      <xdr:row>58</xdr:row>
      <xdr:rowOff>73909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9022776"/>
          <a:ext cx="1270" cy="995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77736</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21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73909</xdr:rowOff>
    </xdr:from>
    <xdr:to>
      <xdr:col>55</xdr:col>
      <xdr:colOff>88900</xdr:colOff>
      <xdr:row>58</xdr:row>
      <xdr:rowOff>73909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18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54053</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79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107376</xdr:rowOff>
    </xdr:from>
    <xdr:to>
      <xdr:col>55</xdr:col>
      <xdr:colOff>88900</xdr:colOff>
      <xdr:row>52</xdr:row>
      <xdr:rowOff>107376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9022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29332</xdr:rowOff>
    </xdr:from>
    <xdr:to>
      <xdr:col>55</xdr:col>
      <xdr:colOff>0</xdr:colOff>
      <xdr:row>54</xdr:row>
      <xdr:rowOff>98598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287632"/>
          <a:ext cx="838200" cy="6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163430</xdr:rowOff>
    </xdr:from>
    <xdr:ext cx="469744"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593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13553</xdr:rowOff>
    </xdr:from>
    <xdr:to>
      <xdr:col>55</xdr:col>
      <xdr:colOff>50800</xdr:colOff>
      <xdr:row>56</xdr:row>
      <xdr:rowOff>115153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614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98598</xdr:rowOff>
    </xdr:from>
    <xdr:to>
      <xdr:col>50</xdr:col>
      <xdr:colOff>114300</xdr:colOff>
      <xdr:row>54</xdr:row>
      <xdr:rowOff>139243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356898"/>
          <a:ext cx="889000" cy="4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25578</xdr:rowOff>
    </xdr:from>
    <xdr:to>
      <xdr:col>50</xdr:col>
      <xdr:colOff>165100</xdr:colOff>
      <xdr:row>56</xdr:row>
      <xdr:rowOff>127178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62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118305</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404428" y="971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139243</xdr:rowOff>
    </xdr:from>
    <xdr:to>
      <xdr:col>45</xdr:col>
      <xdr:colOff>177800</xdr:colOff>
      <xdr:row>54</xdr:row>
      <xdr:rowOff>139334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397543"/>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126847</xdr:rowOff>
    </xdr:from>
    <xdr:to>
      <xdr:col>46</xdr:col>
      <xdr:colOff>38100</xdr:colOff>
      <xdr:row>54</xdr:row>
      <xdr:rowOff>56997</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21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73524</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898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133345</xdr:rowOff>
    </xdr:from>
    <xdr:to>
      <xdr:col>41</xdr:col>
      <xdr:colOff>50800</xdr:colOff>
      <xdr:row>54</xdr:row>
      <xdr:rowOff>139334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391645"/>
          <a:ext cx="889000" cy="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81448</xdr:rowOff>
    </xdr:from>
    <xdr:to>
      <xdr:col>41</xdr:col>
      <xdr:colOff>101600</xdr:colOff>
      <xdr:row>54</xdr:row>
      <xdr:rowOff>11598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16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28125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894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68966</xdr:rowOff>
    </xdr:from>
    <xdr:to>
      <xdr:col>36</xdr:col>
      <xdr:colOff>165100</xdr:colOff>
      <xdr:row>53</xdr:row>
      <xdr:rowOff>170566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15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15643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893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149982</xdr:rowOff>
    </xdr:from>
    <xdr:to>
      <xdr:col>55</xdr:col>
      <xdr:colOff>50800</xdr:colOff>
      <xdr:row>54</xdr:row>
      <xdr:rowOff>80132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23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1409</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08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47798</xdr:rowOff>
    </xdr:from>
    <xdr:to>
      <xdr:col>50</xdr:col>
      <xdr:colOff>165100</xdr:colOff>
      <xdr:row>54</xdr:row>
      <xdr:rowOff>149398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30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165925</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08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88443</xdr:rowOff>
    </xdr:from>
    <xdr:to>
      <xdr:col>46</xdr:col>
      <xdr:colOff>38100</xdr:colOff>
      <xdr:row>55</xdr:row>
      <xdr:rowOff>18593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34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9720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43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88534</xdr:rowOff>
    </xdr:from>
    <xdr:to>
      <xdr:col>41</xdr:col>
      <xdr:colOff>101600</xdr:colOff>
      <xdr:row>55</xdr:row>
      <xdr:rowOff>18684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34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9811</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43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82545</xdr:rowOff>
    </xdr:from>
    <xdr:to>
      <xdr:col>36</xdr:col>
      <xdr:colOff>165100</xdr:colOff>
      <xdr:row>55</xdr:row>
      <xdr:rowOff>12695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34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3822</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43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31877</xdr:rowOff>
    </xdr:from>
    <xdr:to>
      <xdr:col>54</xdr:col>
      <xdr:colOff>189865</xdr:colOff>
      <xdr:row>78</xdr:row>
      <xdr:rowOff>121983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204827"/>
          <a:ext cx="1270" cy="1290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125810</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49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121983</xdr:rowOff>
    </xdr:from>
    <xdr:to>
      <xdr:col>55</xdr:col>
      <xdr:colOff>88900</xdr:colOff>
      <xdr:row>78</xdr:row>
      <xdr:rowOff>121983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495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150004</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8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36,330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31877</xdr:rowOff>
    </xdr:from>
    <xdr:to>
      <xdr:col>55</xdr:col>
      <xdr:colOff>88900</xdr:colOff>
      <xdr:row>71</xdr:row>
      <xdr:rowOff>31877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204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65177</xdr:rowOff>
    </xdr:from>
    <xdr:to>
      <xdr:col>55</xdr:col>
      <xdr:colOff>0</xdr:colOff>
      <xdr:row>75</xdr:row>
      <xdr:rowOff>37782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2581027"/>
          <a:ext cx="838200" cy="31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96016</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2954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117589</xdr:rowOff>
    </xdr:from>
    <xdr:to>
      <xdr:col>55</xdr:col>
      <xdr:colOff>50800</xdr:colOff>
      <xdr:row>76</xdr:row>
      <xdr:rowOff>47740</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29763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65177</xdr:rowOff>
    </xdr:from>
    <xdr:to>
      <xdr:col>50</xdr:col>
      <xdr:colOff>114300</xdr:colOff>
      <xdr:row>74</xdr:row>
      <xdr:rowOff>138061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2581027"/>
          <a:ext cx="889000" cy="24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36017</xdr:rowOff>
    </xdr:from>
    <xdr:to>
      <xdr:col>50</xdr:col>
      <xdr:colOff>165100</xdr:colOff>
      <xdr:row>75</xdr:row>
      <xdr:rowOff>137617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289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128745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298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138061</xdr:rowOff>
    </xdr:from>
    <xdr:to>
      <xdr:col>45</xdr:col>
      <xdr:colOff>177800</xdr:colOff>
      <xdr:row>75</xdr:row>
      <xdr:rowOff>29781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2825361"/>
          <a:ext cx="889000" cy="6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98158</xdr:rowOff>
    </xdr:from>
    <xdr:to>
      <xdr:col>46</xdr:col>
      <xdr:colOff>38100</xdr:colOff>
      <xdr:row>74</xdr:row>
      <xdr:rowOff>28308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261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44835</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238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29781</xdr:rowOff>
    </xdr:from>
    <xdr:to>
      <xdr:col>41</xdr:col>
      <xdr:colOff>50800</xdr:colOff>
      <xdr:row>75</xdr:row>
      <xdr:rowOff>34849</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2888531"/>
          <a:ext cx="889000" cy="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106807</xdr:rowOff>
    </xdr:from>
    <xdr:to>
      <xdr:col>41</xdr:col>
      <xdr:colOff>101600</xdr:colOff>
      <xdr:row>76</xdr:row>
      <xdr:rowOff>36956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29655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28084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05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20320</xdr:rowOff>
    </xdr:from>
    <xdr:to>
      <xdr:col>36</xdr:col>
      <xdr:colOff>165100</xdr:colOff>
      <xdr:row>76</xdr:row>
      <xdr:rowOff>121920</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05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113047</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4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158432</xdr:rowOff>
    </xdr:from>
    <xdr:to>
      <xdr:col>55</xdr:col>
      <xdr:colOff>50800</xdr:colOff>
      <xdr:row>75</xdr:row>
      <xdr:rowOff>88582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284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9859</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269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14377</xdr:rowOff>
    </xdr:from>
    <xdr:to>
      <xdr:col>50</xdr:col>
      <xdr:colOff>165100</xdr:colOff>
      <xdr:row>73</xdr:row>
      <xdr:rowOff>115977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253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132504</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230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87261</xdr:rowOff>
    </xdr:from>
    <xdr:to>
      <xdr:col>46</xdr:col>
      <xdr:colOff>38100</xdr:colOff>
      <xdr:row>75</xdr:row>
      <xdr:rowOff>17411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277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8538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286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150431</xdr:rowOff>
    </xdr:from>
    <xdr:to>
      <xdr:col>41</xdr:col>
      <xdr:colOff>101600</xdr:colOff>
      <xdr:row>75</xdr:row>
      <xdr:rowOff>80581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283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97108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261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155499</xdr:rowOff>
    </xdr:from>
    <xdr:to>
      <xdr:col>36</xdr:col>
      <xdr:colOff>165100</xdr:colOff>
      <xdr:row>75</xdr:row>
      <xdr:rowOff>85649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284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102176</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261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61099</xdr:rowOff>
    </xdr:from>
    <xdr:to>
      <xdr:col>54</xdr:col>
      <xdr:colOff>189865</xdr:colOff>
      <xdr:row>98</xdr:row>
      <xdr:rowOff>25208</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491599"/>
          <a:ext cx="1270" cy="1335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29035</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83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25208</xdr:rowOff>
    </xdr:from>
    <xdr:to>
      <xdr:col>55</xdr:col>
      <xdr:colOff>88900</xdr:colOff>
      <xdr:row>98</xdr:row>
      <xdr:rowOff>25208</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27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7776</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26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317,192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61099</xdr:rowOff>
    </xdr:from>
    <xdr:to>
      <xdr:col>55</xdr:col>
      <xdr:colOff>88900</xdr:colOff>
      <xdr:row>90</xdr:row>
      <xdr:rowOff>61099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49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123327</xdr:rowOff>
    </xdr:from>
    <xdr:to>
      <xdr:col>55</xdr:col>
      <xdr:colOff>0</xdr:colOff>
      <xdr:row>97</xdr:row>
      <xdr:rowOff>125197</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753977"/>
          <a:ext cx="838200" cy="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80070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539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57193</xdr:rowOff>
    </xdr:from>
    <xdr:to>
      <xdr:col>55</xdr:col>
      <xdr:colOff>50800</xdr:colOff>
      <xdr:row>97</xdr:row>
      <xdr:rowOff>158793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68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77626</xdr:rowOff>
    </xdr:from>
    <xdr:to>
      <xdr:col>50</xdr:col>
      <xdr:colOff>114300</xdr:colOff>
      <xdr:row>97</xdr:row>
      <xdr:rowOff>123327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708276"/>
          <a:ext cx="889000" cy="4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60370</xdr:rowOff>
    </xdr:from>
    <xdr:to>
      <xdr:col>50</xdr:col>
      <xdr:colOff>165100</xdr:colOff>
      <xdr:row>97</xdr:row>
      <xdr:rowOff>161970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6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7047</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46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44822</xdr:rowOff>
    </xdr:from>
    <xdr:to>
      <xdr:col>45</xdr:col>
      <xdr:colOff>177800</xdr:colOff>
      <xdr:row>97</xdr:row>
      <xdr:rowOff>77626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675472"/>
          <a:ext cx="889000" cy="3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44579</xdr:rowOff>
    </xdr:from>
    <xdr:to>
      <xdr:col>46</xdr:col>
      <xdr:colOff>38100</xdr:colOff>
      <xdr:row>97</xdr:row>
      <xdr:rowOff>146179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67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137306</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76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21042</xdr:rowOff>
    </xdr:from>
    <xdr:to>
      <xdr:col>41</xdr:col>
      <xdr:colOff>50800</xdr:colOff>
      <xdr:row>97</xdr:row>
      <xdr:rowOff>44822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651692"/>
          <a:ext cx="889000" cy="2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53485</xdr:rowOff>
    </xdr:from>
    <xdr:to>
      <xdr:col>41</xdr:col>
      <xdr:colOff>101600</xdr:colOff>
      <xdr:row>97</xdr:row>
      <xdr:rowOff>155085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68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146212</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77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43929</xdr:rowOff>
    </xdr:from>
    <xdr:to>
      <xdr:col>36</xdr:col>
      <xdr:colOff>165100</xdr:colOff>
      <xdr:row>97</xdr:row>
      <xdr:rowOff>145529</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67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136656</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767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74397</xdr:rowOff>
    </xdr:from>
    <xdr:to>
      <xdr:col>55</xdr:col>
      <xdr:colOff>50800</xdr:colOff>
      <xdr:row>98</xdr:row>
      <xdr:rowOff>4547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70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35620</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66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72527</xdr:rowOff>
    </xdr:from>
    <xdr:to>
      <xdr:col>50</xdr:col>
      <xdr:colOff>165100</xdr:colOff>
      <xdr:row>98</xdr:row>
      <xdr:rowOff>2677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70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165254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79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26826</xdr:rowOff>
    </xdr:from>
    <xdr:to>
      <xdr:col>46</xdr:col>
      <xdr:colOff>38100</xdr:colOff>
      <xdr:row>97</xdr:row>
      <xdr:rowOff>128426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65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144953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43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165472</xdr:rowOff>
    </xdr:from>
    <xdr:to>
      <xdr:col>41</xdr:col>
      <xdr:colOff>101600</xdr:colOff>
      <xdr:row>97</xdr:row>
      <xdr:rowOff>95622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62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112149</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39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141692</xdr:rowOff>
    </xdr:from>
    <xdr:to>
      <xdr:col>36</xdr:col>
      <xdr:colOff>165100</xdr:colOff>
      <xdr:row>97</xdr:row>
      <xdr:rowOff>71842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60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88369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376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145986</xdr:rowOff>
    </xdr:from>
    <xdr:to>
      <xdr:col>85</xdr:col>
      <xdr:colOff>126364</xdr:colOff>
      <xdr:row>38</xdr:row>
      <xdr:rowOff>148749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89486"/>
          <a:ext cx="1269" cy="1374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152576</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6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148749</xdr:rowOff>
    </xdr:from>
    <xdr:to>
      <xdr:col>86</xdr:col>
      <xdr:colOff>25400</xdr:colOff>
      <xdr:row>38</xdr:row>
      <xdr:rowOff>148749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63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92663</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6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145986</xdr:rowOff>
    </xdr:from>
    <xdr:to>
      <xdr:col>86</xdr:col>
      <xdr:colOff>25400</xdr:colOff>
      <xdr:row>30</xdr:row>
      <xdr:rowOff>145986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8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83598</xdr:rowOff>
    </xdr:from>
    <xdr:to>
      <xdr:col>85</xdr:col>
      <xdr:colOff>127000</xdr:colOff>
      <xdr:row>37</xdr:row>
      <xdr:rowOff>107124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255798"/>
          <a:ext cx="838200" cy="19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32942</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205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54515</xdr:rowOff>
    </xdr:from>
    <xdr:to>
      <xdr:col>85</xdr:col>
      <xdr:colOff>177800</xdr:colOff>
      <xdr:row>36</xdr:row>
      <xdr:rowOff>156115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22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107124</xdr:rowOff>
    </xdr:from>
    <xdr:to>
      <xdr:col>81</xdr:col>
      <xdr:colOff>50800</xdr:colOff>
      <xdr:row>37</xdr:row>
      <xdr:rowOff>142081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450774"/>
          <a:ext cx="889000" cy="3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53848</xdr:rowOff>
    </xdr:from>
    <xdr:to>
      <xdr:col>81</xdr:col>
      <xdr:colOff>101600</xdr:colOff>
      <xdr:row>36</xdr:row>
      <xdr:rowOff>155448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22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525</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00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161227</xdr:rowOff>
    </xdr:from>
    <xdr:to>
      <xdr:col>76</xdr:col>
      <xdr:colOff>114300</xdr:colOff>
      <xdr:row>37</xdr:row>
      <xdr:rowOff>142081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333427"/>
          <a:ext cx="889000" cy="15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58420</xdr:rowOff>
    </xdr:from>
    <xdr:to>
      <xdr:col>76</xdr:col>
      <xdr:colOff>165100</xdr:colOff>
      <xdr:row>35</xdr:row>
      <xdr:rowOff>160020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5097</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583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161227</xdr:rowOff>
    </xdr:from>
    <xdr:to>
      <xdr:col>71</xdr:col>
      <xdr:colOff>177800</xdr:colOff>
      <xdr:row>36</xdr:row>
      <xdr:rowOff>170180</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333427"/>
          <a:ext cx="8890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88900</xdr:rowOff>
    </xdr:from>
    <xdr:to>
      <xdr:col>72</xdr:col>
      <xdr:colOff>38100</xdr:colOff>
      <xdr:row>36</xdr:row>
      <xdr:rowOff>19050</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35577</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86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84042</xdr:rowOff>
    </xdr:from>
    <xdr:to>
      <xdr:col>67</xdr:col>
      <xdr:colOff>101600</xdr:colOff>
      <xdr:row>36</xdr:row>
      <xdr:rowOff>14192</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08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30719</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586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32798</xdr:rowOff>
    </xdr:from>
    <xdr:to>
      <xdr:col>85</xdr:col>
      <xdr:colOff>177800</xdr:colOff>
      <xdr:row>36</xdr:row>
      <xdr:rowOff>134398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20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55675</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05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56324</xdr:rowOff>
    </xdr:from>
    <xdr:to>
      <xdr:col>81</xdr:col>
      <xdr:colOff>101600</xdr:colOff>
      <xdr:row>37</xdr:row>
      <xdr:rowOff>157924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39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149051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49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91281</xdr:rowOff>
    </xdr:from>
    <xdr:to>
      <xdr:col>76</xdr:col>
      <xdr:colOff>165100</xdr:colOff>
      <xdr:row>38</xdr:row>
      <xdr:rowOff>21431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43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12558</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52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110427</xdr:rowOff>
    </xdr:from>
    <xdr:to>
      <xdr:col>72</xdr:col>
      <xdr:colOff>38100</xdr:colOff>
      <xdr:row>37</xdr:row>
      <xdr:rowOff>40577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28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31704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37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119380</xdr:rowOff>
    </xdr:from>
    <xdr:to>
      <xdr:col>67</xdr:col>
      <xdr:colOff>101600</xdr:colOff>
      <xdr:row>37</xdr:row>
      <xdr:rowOff>49530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29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40657</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38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1577</xdr:rowOff>
    </xdr:from>
    <xdr:to>
      <xdr:col>85</xdr:col>
      <xdr:colOff>126364</xdr:colOff>
      <xdr:row>58</xdr:row>
      <xdr:rowOff>61551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45527"/>
          <a:ext cx="1269" cy="126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65378</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0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61551</xdr:rowOff>
    </xdr:from>
    <xdr:to>
      <xdr:col>86</xdr:col>
      <xdr:colOff>25400</xdr:colOff>
      <xdr:row>58</xdr:row>
      <xdr:rowOff>61551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0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119704</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520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109,959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1577</xdr:rowOff>
    </xdr:from>
    <xdr:to>
      <xdr:col>86</xdr:col>
      <xdr:colOff>25400</xdr:colOff>
      <xdr:row>51</xdr:row>
      <xdr:rowOff>1577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45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128188</xdr:rowOff>
    </xdr:from>
    <xdr:to>
      <xdr:col>85</xdr:col>
      <xdr:colOff>127000</xdr:colOff>
      <xdr:row>57</xdr:row>
      <xdr:rowOff>17759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729388"/>
          <a:ext cx="838200" cy="6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26378</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456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3501</xdr:rowOff>
    </xdr:from>
    <xdr:to>
      <xdr:col>85</xdr:col>
      <xdr:colOff>177800</xdr:colOff>
      <xdr:row>56</xdr:row>
      <xdr:rowOff>105101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60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161450</xdr:rowOff>
    </xdr:from>
    <xdr:to>
      <xdr:col>81</xdr:col>
      <xdr:colOff>50800</xdr:colOff>
      <xdr:row>57</xdr:row>
      <xdr:rowOff>17759</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76265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91480</xdr:rowOff>
    </xdr:from>
    <xdr:to>
      <xdr:col>81</xdr:col>
      <xdr:colOff>101600</xdr:colOff>
      <xdr:row>57</xdr:row>
      <xdr:rowOff>21630</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69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38157</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46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50236</xdr:rowOff>
    </xdr:from>
    <xdr:to>
      <xdr:col>76</xdr:col>
      <xdr:colOff>114300</xdr:colOff>
      <xdr:row>56</xdr:row>
      <xdr:rowOff>161450</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3703300" y="9651436"/>
          <a:ext cx="889000" cy="11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108265</xdr:rowOff>
    </xdr:from>
    <xdr:to>
      <xdr:col>76</xdr:col>
      <xdr:colOff>165100</xdr:colOff>
      <xdr:row>56</xdr:row>
      <xdr:rowOff>38415</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538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54942</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31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50236</xdr:rowOff>
    </xdr:from>
    <xdr:to>
      <xdr:col>71</xdr:col>
      <xdr:colOff>177800</xdr:colOff>
      <xdr:row>57</xdr:row>
      <xdr:rowOff>16011</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651436"/>
          <a:ext cx="889000" cy="137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162182</xdr:rowOff>
    </xdr:from>
    <xdr:to>
      <xdr:col>72</xdr:col>
      <xdr:colOff>38100</xdr:colOff>
      <xdr:row>56</xdr:row>
      <xdr:rowOff>92332</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59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108859</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36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66660</xdr:rowOff>
    </xdr:from>
    <xdr:to>
      <xdr:col>67</xdr:col>
      <xdr:colOff>101600</xdr:colOff>
      <xdr:row>56</xdr:row>
      <xdr:rowOff>168260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66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13337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44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77388</xdr:rowOff>
    </xdr:from>
    <xdr:to>
      <xdr:col>85</xdr:col>
      <xdr:colOff>177800</xdr:colOff>
      <xdr:row>57</xdr:row>
      <xdr:rowOff>7538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67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55815</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65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138409</xdr:rowOff>
    </xdr:from>
    <xdr:to>
      <xdr:col>81</xdr:col>
      <xdr:colOff>101600</xdr:colOff>
      <xdr:row>57</xdr:row>
      <xdr:rowOff>68559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73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59686</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83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110650</xdr:rowOff>
    </xdr:from>
    <xdr:to>
      <xdr:col>76</xdr:col>
      <xdr:colOff>165100</xdr:colOff>
      <xdr:row>57</xdr:row>
      <xdr:rowOff>40800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7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31927</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80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170886</xdr:rowOff>
    </xdr:from>
    <xdr:to>
      <xdr:col>72</xdr:col>
      <xdr:colOff>38100</xdr:colOff>
      <xdr:row>56</xdr:row>
      <xdr:rowOff>101036</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60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92163</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69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136661</xdr:rowOff>
    </xdr:from>
    <xdr:to>
      <xdr:col>67</xdr:col>
      <xdr:colOff>101600</xdr:colOff>
      <xdr:row>57</xdr:row>
      <xdr:rowOff>66811</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73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57938</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83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76378</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77878"/>
          <a:ext cx="1269" cy="1511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23055</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5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76378</xdr:rowOff>
    </xdr:from>
    <xdr:to>
      <xdr:col>86</xdr:col>
      <xdr:colOff>25400</xdr:colOff>
      <xdr:row>70</xdr:row>
      <xdr:rowOff>76378</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77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4826</xdr:rowOff>
    </xdr:from>
    <xdr:to>
      <xdr:col>85</xdr:col>
      <xdr:colOff>127000</xdr:colOff>
      <xdr:row>79</xdr:row>
      <xdr:rowOff>22809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549376"/>
          <a:ext cx="838200" cy="1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59275</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2609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36398</xdr:rowOff>
    </xdr:from>
    <xdr:to>
      <xdr:col>85</xdr:col>
      <xdr:colOff>177800</xdr:colOff>
      <xdr:row>78</xdr:row>
      <xdr:rowOff>137998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0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154711</xdr:rowOff>
    </xdr:from>
    <xdr:to>
      <xdr:col>81</xdr:col>
      <xdr:colOff>50800</xdr:colOff>
      <xdr:row>79</xdr:row>
      <xdr:rowOff>4826</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527811"/>
          <a:ext cx="889000" cy="2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110617</xdr:rowOff>
    </xdr:from>
    <xdr:to>
      <xdr:col>81</xdr:col>
      <xdr:colOff>101600</xdr:colOff>
      <xdr:row>79</xdr:row>
      <xdr:rowOff>40767</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483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57294</xdr:rowOff>
    </xdr:from>
    <xdr:ext cx="378565"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2017" y="13258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94438</xdr:rowOff>
    </xdr:from>
    <xdr:to>
      <xdr:col>76</xdr:col>
      <xdr:colOff>114300</xdr:colOff>
      <xdr:row>78</xdr:row>
      <xdr:rowOff>154711</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467538"/>
          <a:ext cx="889000" cy="6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7062</xdr:rowOff>
    </xdr:from>
    <xdr:to>
      <xdr:col>76</xdr:col>
      <xdr:colOff>165100</xdr:colOff>
      <xdr:row>77</xdr:row>
      <xdr:rowOff>108662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20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125189</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298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154636</xdr:rowOff>
    </xdr:from>
    <xdr:to>
      <xdr:col>71</xdr:col>
      <xdr:colOff>177800</xdr:colOff>
      <xdr:row>78</xdr:row>
      <xdr:rowOff>94438</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356286"/>
          <a:ext cx="889000" cy="11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45847</xdr:rowOff>
    </xdr:from>
    <xdr:to>
      <xdr:col>72</xdr:col>
      <xdr:colOff>38100</xdr:colOff>
      <xdr:row>77</xdr:row>
      <xdr:rowOff>147447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24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163974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02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166396</xdr:rowOff>
    </xdr:from>
    <xdr:to>
      <xdr:col>67</xdr:col>
      <xdr:colOff>101600</xdr:colOff>
      <xdr:row>78</xdr:row>
      <xdr:rowOff>96546</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3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87673</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46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143459</xdr:rowOff>
    </xdr:from>
    <xdr:to>
      <xdr:col>85</xdr:col>
      <xdr:colOff>177800</xdr:colOff>
      <xdr:row>79</xdr:row>
      <xdr:rowOff>73609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1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58386</xdr:rowOff>
    </xdr:from>
    <xdr:ext cx="378565"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31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125476</xdr:rowOff>
    </xdr:from>
    <xdr:to>
      <xdr:col>81</xdr:col>
      <xdr:colOff>101600</xdr:colOff>
      <xdr:row>79</xdr:row>
      <xdr:rowOff>55626</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49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46753</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92017" y="13591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103911</xdr:rowOff>
    </xdr:from>
    <xdr:to>
      <xdr:col>76</xdr:col>
      <xdr:colOff>165100</xdr:colOff>
      <xdr:row>79</xdr:row>
      <xdr:rowOff>34061</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47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25188</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03017" y="13569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43638</xdr:rowOff>
    </xdr:from>
    <xdr:to>
      <xdr:col>72</xdr:col>
      <xdr:colOff>38100</xdr:colOff>
      <xdr:row>78</xdr:row>
      <xdr:rowOff>145238</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41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136365</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68428" y="13509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103836</xdr:rowOff>
    </xdr:from>
    <xdr:to>
      <xdr:col>67</xdr:col>
      <xdr:colOff>101600</xdr:colOff>
      <xdr:row>78</xdr:row>
      <xdr:rowOff>33986</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30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50513</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579428" y="13080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119621</xdr:rowOff>
    </xdr:from>
    <xdr:to>
      <xdr:col>85</xdr:col>
      <xdr:colOff>126364</xdr:colOff>
      <xdr:row>98</xdr:row>
      <xdr:rowOff>48718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721571"/>
          <a:ext cx="1269" cy="112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52545</xdr:rowOff>
    </xdr:from>
    <xdr:ext cx="469744"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854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48718</xdr:rowOff>
    </xdr:from>
    <xdr:to>
      <xdr:col>86</xdr:col>
      <xdr:colOff>25400</xdr:colOff>
      <xdr:row>98</xdr:row>
      <xdr:rowOff>48718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850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66298</xdr:rowOff>
    </xdr:from>
    <xdr:ext cx="534377"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49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68,054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119621</xdr:rowOff>
    </xdr:from>
    <xdr:to>
      <xdr:col>86</xdr:col>
      <xdr:colOff>25400</xdr:colOff>
      <xdr:row>91</xdr:row>
      <xdr:rowOff>119621</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72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134099</xdr:rowOff>
    </xdr:from>
    <xdr:to>
      <xdr:col>85</xdr:col>
      <xdr:colOff>127000</xdr:colOff>
      <xdr:row>94</xdr:row>
      <xdr:rowOff>49346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078949"/>
          <a:ext cx="838200" cy="8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90949</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2072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112522</xdr:rowOff>
    </xdr:from>
    <xdr:to>
      <xdr:col>85</xdr:col>
      <xdr:colOff>177800</xdr:colOff>
      <xdr:row>95</xdr:row>
      <xdr:rowOff>42672</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228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49346</xdr:rowOff>
    </xdr:from>
    <xdr:to>
      <xdr:col>81</xdr:col>
      <xdr:colOff>50800</xdr:colOff>
      <xdr:row>94</xdr:row>
      <xdr:rowOff>122593</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165646"/>
          <a:ext cx="889000" cy="7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113436</xdr:rowOff>
    </xdr:from>
    <xdr:to>
      <xdr:col>81</xdr:col>
      <xdr:colOff>101600</xdr:colOff>
      <xdr:row>95</xdr:row>
      <xdr:rowOff>43586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22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34713</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32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122593</xdr:rowOff>
    </xdr:from>
    <xdr:to>
      <xdr:col>76</xdr:col>
      <xdr:colOff>114300</xdr:colOff>
      <xdr:row>95</xdr:row>
      <xdr:rowOff>8883</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238893"/>
          <a:ext cx="889000" cy="5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163309</xdr:rowOff>
    </xdr:from>
    <xdr:to>
      <xdr:col>76</xdr:col>
      <xdr:colOff>165100</xdr:colOff>
      <xdr:row>94</xdr:row>
      <xdr:rowOff>93459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10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109986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588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8883</xdr:rowOff>
    </xdr:from>
    <xdr:to>
      <xdr:col>71</xdr:col>
      <xdr:colOff>177800</xdr:colOff>
      <xdr:row>95</xdr:row>
      <xdr:rowOff>11970</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296633"/>
          <a:ext cx="889000" cy="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149822</xdr:rowOff>
    </xdr:from>
    <xdr:to>
      <xdr:col>72</xdr:col>
      <xdr:colOff>38100</xdr:colOff>
      <xdr:row>94</xdr:row>
      <xdr:rowOff>79972</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09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96499</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586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133038</xdr:rowOff>
    </xdr:from>
    <xdr:to>
      <xdr:col>67</xdr:col>
      <xdr:colOff>101600</xdr:colOff>
      <xdr:row>94</xdr:row>
      <xdr:rowOff>63188</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07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79715</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585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83299</xdr:rowOff>
    </xdr:from>
    <xdr:to>
      <xdr:col>85</xdr:col>
      <xdr:colOff>177800</xdr:colOff>
      <xdr:row>94</xdr:row>
      <xdr:rowOff>13449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02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106176</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587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169996</xdr:rowOff>
    </xdr:from>
    <xdr:to>
      <xdr:col>81</xdr:col>
      <xdr:colOff>101600</xdr:colOff>
      <xdr:row>94</xdr:row>
      <xdr:rowOff>100146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11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116673</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589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71793</xdr:rowOff>
    </xdr:from>
    <xdr:to>
      <xdr:col>76</xdr:col>
      <xdr:colOff>165100</xdr:colOff>
      <xdr:row>95</xdr:row>
      <xdr:rowOff>1943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18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164520</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28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129533</xdr:rowOff>
    </xdr:from>
    <xdr:to>
      <xdr:col>72</xdr:col>
      <xdr:colOff>38100</xdr:colOff>
      <xdr:row>95</xdr:row>
      <xdr:rowOff>59683</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24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50810</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33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132620</xdr:rowOff>
    </xdr:from>
    <xdr:to>
      <xdr:col>67</xdr:col>
      <xdr:colOff>101600</xdr:colOff>
      <xdr:row>95</xdr:row>
      <xdr:rowOff>62770</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24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53897</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34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27686</xdr:rowOff>
    </xdr:from>
    <xdr:to>
      <xdr:col>116</xdr:col>
      <xdr:colOff>62864</xdr:colOff>
      <xdr:row>38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342636"/>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145813</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11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27686</xdr:rowOff>
    </xdr:from>
    <xdr:to>
      <xdr:col>116</xdr:col>
      <xdr:colOff>152400</xdr:colOff>
      <xdr:row>31</xdr:row>
      <xdr:rowOff>27686</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34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112349</xdr:rowOff>
    </xdr:from>
    <xdr:ext cx="313932"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28454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89472</xdr:rowOff>
    </xdr:from>
    <xdr:to>
      <xdr:col>116</xdr:col>
      <xdr:colOff>114300</xdr:colOff>
      <xdr:row>38</xdr:row>
      <xdr:rowOff>19622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4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51753</xdr:rowOff>
    </xdr:from>
    <xdr:to>
      <xdr:col>112</xdr:col>
      <xdr:colOff>38100</xdr:colOff>
      <xdr:row>37</xdr:row>
      <xdr:rowOff>153353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39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169880</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170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137478</xdr:rowOff>
    </xdr:from>
    <xdr:to>
      <xdr:col>107</xdr:col>
      <xdr:colOff>101600</xdr:colOff>
      <xdr:row>37</xdr:row>
      <xdr:rowOff>67628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84155</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084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95758</xdr:rowOff>
    </xdr:from>
    <xdr:to>
      <xdr:col>102</xdr:col>
      <xdr:colOff>165100</xdr:colOff>
      <xdr:row>37</xdr:row>
      <xdr:rowOff>25908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26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42435</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0431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92901</xdr:rowOff>
    </xdr:from>
    <xdr:to>
      <xdr:col>98</xdr:col>
      <xdr:colOff>38100</xdr:colOff>
      <xdr:row>38</xdr:row>
      <xdr:rowOff>23051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436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39578</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99333" y="62117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67899</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411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総務費は、住民一人あたり</a:t>
          </a:r>
          <a:r>
            <a:rPr kumimoji="1" lang="en-US" altLang="ja-JP" sz="1300">
              <a:latin typeface="ＭＳ Ｐゴシック" panose="020B0600070205080204" pitchFamily="50" charset="-128"/>
              <a:ea typeface="ＭＳ Ｐゴシック" panose="020B0600070205080204" pitchFamily="50" charset="-128"/>
            </a:rPr>
            <a:t>72,305</a:t>
          </a:r>
          <a:r>
            <a:rPr kumimoji="1" lang="ja-JP" altLang="en-US" sz="1300">
              <a:latin typeface="ＭＳ Ｐゴシック" panose="020B0600070205080204" pitchFamily="50" charset="-128"/>
              <a:ea typeface="ＭＳ Ｐゴシック" panose="020B0600070205080204" pitchFamily="50" charset="-128"/>
            </a:rPr>
            <a:t>円であり、前年度から</a:t>
          </a:r>
          <a:r>
            <a:rPr kumimoji="1" lang="en-US" altLang="ja-JP" sz="1300">
              <a:latin typeface="ＭＳ Ｐゴシック" panose="020B0600070205080204" pitchFamily="50" charset="-128"/>
              <a:ea typeface="ＭＳ Ｐゴシック" panose="020B0600070205080204" pitchFamily="50" charset="-128"/>
            </a:rPr>
            <a:t>8,213</a:t>
          </a:r>
          <a:r>
            <a:rPr kumimoji="1" lang="ja-JP" altLang="en-US" sz="1300">
              <a:latin typeface="ＭＳ Ｐゴシック" panose="020B0600070205080204" pitchFamily="50" charset="-128"/>
              <a:ea typeface="ＭＳ Ｐゴシック" panose="020B0600070205080204" pitchFamily="50" charset="-128"/>
            </a:rPr>
            <a:t>円減少している。主な要因としては、財政調整基金及び減債基金積立金額が減少したためである。</a:t>
          </a:r>
        </a:p>
        <a:p>
          <a:r>
            <a:rPr kumimoji="1" lang="ja-JP" altLang="en-US" sz="1300">
              <a:latin typeface="ＭＳ Ｐゴシック" panose="020B0600070205080204" pitchFamily="50" charset="-128"/>
              <a:ea typeface="ＭＳ Ｐゴシック" panose="020B0600070205080204" pitchFamily="50" charset="-128"/>
            </a:rPr>
            <a:t>民生費については、住民一人あたり</a:t>
          </a:r>
          <a:r>
            <a:rPr kumimoji="1" lang="en-US" altLang="ja-JP" sz="1300">
              <a:latin typeface="ＭＳ Ｐゴシック" panose="020B0600070205080204" pitchFamily="50" charset="-128"/>
              <a:ea typeface="ＭＳ Ｐゴシック" panose="020B0600070205080204" pitchFamily="50" charset="-128"/>
            </a:rPr>
            <a:t>187,323</a:t>
          </a:r>
          <a:r>
            <a:rPr kumimoji="1" lang="ja-JP" altLang="en-US" sz="1300">
              <a:latin typeface="ＭＳ Ｐゴシック" panose="020B0600070205080204" pitchFamily="50" charset="-128"/>
              <a:ea typeface="ＭＳ Ｐゴシック" panose="020B0600070205080204" pitchFamily="50" charset="-128"/>
            </a:rPr>
            <a:t>円であり、前年度から</a:t>
          </a:r>
          <a:r>
            <a:rPr kumimoji="1" lang="en-US" altLang="ja-JP" sz="1300">
              <a:latin typeface="ＭＳ Ｐゴシック" panose="020B0600070205080204" pitchFamily="50" charset="-128"/>
              <a:ea typeface="ＭＳ Ｐゴシック" panose="020B0600070205080204" pitchFamily="50" charset="-128"/>
            </a:rPr>
            <a:t>3,248</a:t>
          </a:r>
          <a:r>
            <a:rPr kumimoji="1" lang="ja-JP" altLang="en-US" sz="1300">
              <a:latin typeface="ＭＳ Ｐゴシック" panose="020B0600070205080204" pitchFamily="50" charset="-128"/>
              <a:ea typeface="ＭＳ Ｐゴシック" panose="020B0600070205080204" pitchFamily="50" charset="-128"/>
            </a:rPr>
            <a:t>円減少している。また、商工費は、住民一人当たり</a:t>
          </a:r>
          <a:r>
            <a:rPr kumimoji="1" lang="en-US" altLang="ja-JP" sz="1300">
              <a:latin typeface="ＭＳ Ｐゴシック" panose="020B0600070205080204" pitchFamily="50" charset="-128"/>
              <a:ea typeface="ＭＳ Ｐゴシック" panose="020B0600070205080204" pitchFamily="50" charset="-128"/>
            </a:rPr>
            <a:t>18,175</a:t>
          </a:r>
          <a:r>
            <a:rPr kumimoji="1" lang="ja-JP" altLang="en-US" sz="1300">
              <a:latin typeface="ＭＳ Ｐゴシック" panose="020B0600070205080204" pitchFamily="50" charset="-128"/>
              <a:ea typeface="ＭＳ Ｐゴシック" panose="020B0600070205080204" pitchFamily="50" charset="-128"/>
            </a:rPr>
            <a:t>円であり、前年度から</a:t>
          </a:r>
          <a:r>
            <a:rPr kumimoji="1" lang="en-US" altLang="ja-JP" sz="1300">
              <a:latin typeface="ＭＳ Ｐゴシック" panose="020B0600070205080204" pitchFamily="50" charset="-128"/>
              <a:ea typeface="ＭＳ Ｐゴシック" panose="020B0600070205080204" pitchFamily="50" charset="-128"/>
            </a:rPr>
            <a:t>8,281</a:t>
          </a:r>
          <a:r>
            <a:rPr kumimoji="1" lang="ja-JP" altLang="en-US" sz="1300">
              <a:latin typeface="ＭＳ Ｐゴシック" panose="020B0600070205080204" pitchFamily="50" charset="-128"/>
              <a:ea typeface="ＭＳ Ｐゴシック" panose="020B0600070205080204" pitchFamily="50" charset="-128"/>
            </a:rPr>
            <a:t>円減少している。これらの主な要因としては、子育て世帯臨時特別給付金支給事業や新型コロナウイルス対策営業時間短縮要請協力金支給事業といった新型コロナウイルス感染症対策事業の完了によるものである。</a:t>
          </a:r>
        </a:p>
        <a:p>
          <a:r>
            <a:rPr kumimoji="1" lang="ja-JP" altLang="en-US" sz="1300">
              <a:latin typeface="ＭＳ Ｐゴシック" panose="020B0600070205080204" pitchFamily="50" charset="-128"/>
              <a:ea typeface="ＭＳ Ｐゴシック" panose="020B0600070205080204" pitchFamily="50" charset="-128"/>
            </a:rPr>
            <a:t>衛生費は、住民一人あたり</a:t>
          </a:r>
          <a:r>
            <a:rPr kumimoji="1" lang="en-US" altLang="ja-JP" sz="1300">
              <a:latin typeface="ＭＳ Ｐゴシック" panose="020B0600070205080204" pitchFamily="50" charset="-128"/>
              <a:ea typeface="ＭＳ Ｐゴシック" panose="020B0600070205080204" pitchFamily="50" charset="-128"/>
            </a:rPr>
            <a:t>68,500</a:t>
          </a:r>
          <a:r>
            <a:rPr kumimoji="1" lang="ja-JP" altLang="en-US" sz="1300">
              <a:latin typeface="ＭＳ Ｐゴシック" panose="020B0600070205080204" pitchFamily="50" charset="-128"/>
              <a:ea typeface="ＭＳ Ｐゴシック" panose="020B0600070205080204" pitchFamily="50" charset="-128"/>
            </a:rPr>
            <a:t>円であり、前年度から</a:t>
          </a:r>
          <a:r>
            <a:rPr kumimoji="1" lang="en-US" altLang="ja-JP" sz="1300">
              <a:latin typeface="ＭＳ Ｐゴシック" panose="020B0600070205080204" pitchFamily="50" charset="-128"/>
              <a:ea typeface="ＭＳ Ｐゴシック" panose="020B0600070205080204" pitchFamily="50" charset="-128"/>
            </a:rPr>
            <a:t>27,813</a:t>
          </a:r>
          <a:r>
            <a:rPr kumimoji="1" lang="ja-JP" altLang="en-US" sz="1300">
              <a:latin typeface="ＭＳ Ｐゴシック" panose="020B0600070205080204" pitchFamily="50" charset="-128"/>
              <a:ea typeface="ＭＳ Ｐゴシック" panose="020B0600070205080204" pitchFamily="50" charset="-128"/>
            </a:rPr>
            <a:t>円増加している。主な要因としては、道前クリーンセンター整備事業の実施によるものである。</a:t>
          </a:r>
        </a:p>
        <a:p>
          <a:r>
            <a:rPr kumimoji="1" lang="ja-JP" altLang="en-US" sz="1300">
              <a:latin typeface="ＭＳ Ｐゴシック" panose="020B0600070205080204" pitchFamily="50" charset="-128"/>
              <a:ea typeface="ＭＳ Ｐゴシック" panose="020B0600070205080204" pitchFamily="50" charset="-128"/>
            </a:rPr>
            <a:t>教育費は、住民一人あたり</a:t>
          </a:r>
          <a:r>
            <a:rPr kumimoji="1" lang="en-US" altLang="ja-JP" sz="1300">
              <a:latin typeface="ＭＳ Ｐゴシック" panose="020B0600070205080204" pitchFamily="50" charset="-128"/>
              <a:ea typeface="ＭＳ Ｐゴシック" panose="020B0600070205080204" pitchFamily="50" charset="-128"/>
            </a:rPr>
            <a:t>49,705</a:t>
          </a:r>
          <a:r>
            <a:rPr kumimoji="1" lang="ja-JP" altLang="en-US" sz="1300">
              <a:latin typeface="ＭＳ Ｐゴシック" panose="020B0600070205080204" pitchFamily="50" charset="-128"/>
              <a:ea typeface="ＭＳ Ｐゴシック" panose="020B0600070205080204" pitchFamily="50" charset="-128"/>
            </a:rPr>
            <a:t>円であり、前年度から</a:t>
          </a:r>
          <a:r>
            <a:rPr kumimoji="1" lang="en-US" altLang="ja-JP" sz="1300">
              <a:latin typeface="ＭＳ Ｐゴシック" panose="020B0600070205080204" pitchFamily="50" charset="-128"/>
              <a:ea typeface="ＭＳ Ｐゴシック" panose="020B0600070205080204" pitchFamily="50" charset="-128"/>
            </a:rPr>
            <a:t>3,737</a:t>
          </a:r>
          <a:r>
            <a:rPr kumimoji="1" lang="ja-JP" altLang="en-US" sz="1300">
              <a:latin typeface="ＭＳ Ｐゴシック" panose="020B0600070205080204" pitchFamily="50" charset="-128"/>
              <a:ea typeface="ＭＳ Ｐゴシック" panose="020B0600070205080204" pitchFamily="50" charset="-128"/>
            </a:rPr>
            <a:t>円増加している。主な要因としては、大町小学校施設長寿命化事業の実施によるものである。</a:t>
          </a:r>
        </a:p>
        <a:p>
          <a:r>
            <a:rPr kumimoji="1" lang="ja-JP" altLang="en-US" sz="1300">
              <a:latin typeface="ＭＳ Ｐゴシック" panose="020B0600070205080204" pitchFamily="50" charset="-128"/>
              <a:ea typeface="ＭＳ Ｐゴシック" panose="020B0600070205080204" pitchFamily="50" charset="-128"/>
            </a:rPr>
            <a:t>今後、老朽化している公共施設等の維持補修経費の増加や改修等に伴う大型事業の実施が見込まれていることから、引き続き、事業実施方法や事業規模の適正化、費用対効果を十分考慮し、歳入規模に見合った歳出の抑制を図り、持続可能な財政基盤の確立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財政調整基金について、</a:t>
          </a:r>
          <a:r>
            <a:rPr kumimoji="1" lang="en-US" altLang="ja-JP" sz="1100">
              <a:latin typeface="ＭＳ ゴシック" pitchFamily="49" charset="-128"/>
              <a:ea typeface="ＭＳ ゴシック" pitchFamily="49" charset="-128"/>
            </a:rPr>
            <a:t>2,100</a:t>
          </a:r>
          <a:r>
            <a:rPr kumimoji="1" lang="ja-JP" altLang="en-US" sz="1100">
              <a:latin typeface="ＭＳ ゴシック" pitchFamily="49" charset="-128"/>
              <a:ea typeface="ＭＳ ゴシック" pitchFamily="49" charset="-128"/>
            </a:rPr>
            <a:t>百万円の取り崩しを行った一方で、</a:t>
          </a:r>
          <a:r>
            <a:rPr kumimoji="1" lang="en-US" altLang="ja-JP" sz="1100">
              <a:latin typeface="ＭＳ ゴシック" pitchFamily="49" charset="-128"/>
              <a:ea typeface="ＭＳ ゴシック" pitchFamily="49" charset="-128"/>
            </a:rPr>
            <a:t>2,102</a:t>
          </a:r>
          <a:r>
            <a:rPr kumimoji="1" lang="ja-JP" altLang="en-US" sz="1100">
              <a:latin typeface="ＭＳ ゴシック" pitchFamily="49" charset="-128"/>
              <a:ea typeface="ＭＳ ゴシック" pitchFamily="49" charset="-128"/>
            </a:rPr>
            <a:t>百万円の積み立てを行ったことから、残高は増加している。</a:t>
          </a:r>
        </a:p>
        <a:p>
          <a:r>
            <a:rPr kumimoji="1" lang="ja-JP" altLang="en-US" sz="1100">
              <a:latin typeface="ＭＳ ゴシック" pitchFamily="49" charset="-128"/>
              <a:ea typeface="ＭＳ ゴシック" pitchFamily="49" charset="-128"/>
            </a:rPr>
            <a:t>　令和</a:t>
          </a:r>
          <a:r>
            <a:rPr kumimoji="1" lang="en-US" altLang="ja-JP" sz="1100">
              <a:latin typeface="ＭＳ ゴシック" pitchFamily="49" charset="-128"/>
              <a:ea typeface="ＭＳ ゴシック" pitchFamily="49" charset="-128"/>
            </a:rPr>
            <a:t>4</a:t>
          </a:r>
          <a:r>
            <a:rPr kumimoji="1" lang="ja-JP" altLang="en-US" sz="1100">
              <a:latin typeface="ＭＳ ゴシック" pitchFamily="49" charset="-128"/>
              <a:ea typeface="ＭＳ ゴシック" pitchFamily="49" charset="-128"/>
            </a:rPr>
            <a:t>年度の実質収支比率は、</a:t>
          </a:r>
          <a:r>
            <a:rPr kumimoji="1" lang="en-US" altLang="ja-JP" sz="1100">
              <a:latin typeface="ＭＳ ゴシック" pitchFamily="49" charset="-128"/>
              <a:ea typeface="ＭＳ ゴシック" pitchFamily="49" charset="-128"/>
            </a:rPr>
            <a:t>13.84</a:t>
          </a:r>
          <a:r>
            <a:rPr kumimoji="1" lang="ja-JP" altLang="en-US" sz="1100">
              <a:latin typeface="ＭＳ ゴシック" pitchFamily="49" charset="-128"/>
              <a:ea typeface="ＭＳ ゴシック" pitchFamily="49" charset="-128"/>
            </a:rPr>
            <a:t>％で前年度比</a:t>
          </a:r>
          <a:r>
            <a:rPr kumimoji="1" lang="en-US" altLang="ja-JP" sz="1100">
              <a:latin typeface="ＭＳ ゴシック" pitchFamily="49" charset="-128"/>
              <a:ea typeface="ＭＳ ゴシック" pitchFamily="49" charset="-128"/>
            </a:rPr>
            <a:t>0.94</a:t>
          </a:r>
          <a:r>
            <a:rPr kumimoji="1" lang="ja-JP" altLang="en-US" sz="1100">
              <a:latin typeface="ＭＳ ゴシック" pitchFamily="49" charset="-128"/>
              <a:ea typeface="ＭＳ ゴシック" pitchFamily="49" charset="-128"/>
            </a:rPr>
            <a:t>％の増加となっており、増加の要因は、コロナ禍における事業やイベント等の中止・縮小等のほか、受診控え等による医療費や給付費の抑制等の歳出面での要因に加え、歳入面においても、普通交付税の追加交付や市税等についても、国の見通しほど減収とにならなかったこと等により、決算剰余金が増加したことによるもの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全会計において黒字決算または、歳入歳出同額となっており、収支の均衡が図られている。今後とも健全で安定した財政運営に努める。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BY34" sqref="BY34:CM34"/>
    </sheetView>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59447456</v>
      </c>
      <c r="BO4" s="371"/>
      <c r="BP4" s="371"/>
      <c r="BQ4" s="371"/>
      <c r="BR4" s="371"/>
      <c r="BS4" s="371"/>
      <c r="BT4" s="371"/>
      <c r="BU4" s="372"/>
      <c r="BV4" s="370">
        <v>57661953</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13.8</v>
      </c>
      <c r="CU4" s="377"/>
      <c r="CV4" s="377"/>
      <c r="CW4" s="377"/>
      <c r="CX4" s="377"/>
      <c r="CY4" s="377"/>
      <c r="CZ4" s="377"/>
      <c r="DA4" s="378"/>
      <c r="DB4" s="376">
        <v>12.9</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55253057</v>
      </c>
      <c r="BO5" s="408"/>
      <c r="BP5" s="408"/>
      <c r="BQ5" s="408"/>
      <c r="BR5" s="408"/>
      <c r="BS5" s="408"/>
      <c r="BT5" s="408"/>
      <c r="BU5" s="409"/>
      <c r="BV5" s="407">
        <v>53822004</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89.2</v>
      </c>
      <c r="CU5" s="405"/>
      <c r="CV5" s="405"/>
      <c r="CW5" s="405"/>
      <c r="CX5" s="405"/>
      <c r="CY5" s="405"/>
      <c r="CZ5" s="405"/>
      <c r="DA5" s="406"/>
      <c r="DB5" s="404">
        <v>82.4</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4194399</v>
      </c>
      <c r="BO6" s="408"/>
      <c r="BP6" s="408"/>
      <c r="BQ6" s="408"/>
      <c r="BR6" s="408"/>
      <c r="BS6" s="408"/>
      <c r="BT6" s="408"/>
      <c r="BU6" s="409"/>
      <c r="BV6" s="407">
        <v>3839949</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89.2</v>
      </c>
      <c r="CU6" s="445"/>
      <c r="CV6" s="445"/>
      <c r="CW6" s="445"/>
      <c r="CX6" s="445"/>
      <c r="CY6" s="445"/>
      <c r="CZ6" s="445"/>
      <c r="DA6" s="446"/>
      <c r="DB6" s="444">
        <v>86.1</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197750</v>
      </c>
      <c r="BO7" s="408"/>
      <c r="BP7" s="408"/>
      <c r="BQ7" s="408"/>
      <c r="BR7" s="408"/>
      <c r="BS7" s="408"/>
      <c r="BT7" s="408"/>
      <c r="BU7" s="409"/>
      <c r="BV7" s="407">
        <v>41559</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28883930</v>
      </c>
      <c r="CU7" s="408"/>
      <c r="CV7" s="408"/>
      <c r="CW7" s="408"/>
      <c r="CX7" s="408"/>
      <c r="CY7" s="408"/>
      <c r="CZ7" s="408"/>
      <c r="DA7" s="409"/>
      <c r="DB7" s="407">
        <v>29453096</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3996649</v>
      </c>
      <c r="BO8" s="408"/>
      <c r="BP8" s="408"/>
      <c r="BQ8" s="408"/>
      <c r="BR8" s="408"/>
      <c r="BS8" s="408"/>
      <c r="BT8" s="408"/>
      <c r="BU8" s="409"/>
      <c r="BV8" s="407">
        <v>3798390</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0.63</v>
      </c>
      <c r="CU8" s="448"/>
      <c r="CV8" s="448"/>
      <c r="CW8" s="448"/>
      <c r="CX8" s="448"/>
      <c r="CY8" s="448"/>
      <c r="CZ8" s="448"/>
      <c r="DA8" s="449"/>
      <c r="DB8" s="447">
        <v>0.64</v>
      </c>
      <c r="DC8" s="448"/>
      <c r="DD8" s="448"/>
      <c r="DE8" s="448"/>
      <c r="DF8" s="448"/>
      <c r="DG8" s="448"/>
      <c r="DH8" s="448"/>
      <c r="DI8" s="449"/>
    </row>
    <row r="9" spans="1:119" ht="18.75" customHeight="1" thickBot="1" x14ac:dyDescent="0.25">
      <c r="A9" s="181"/>
      <c r="B9" s="401" t="s">
        <v>114</v>
      </c>
      <c r="C9" s="402"/>
      <c r="D9" s="402"/>
      <c r="E9" s="402"/>
      <c r="F9" s="402"/>
      <c r="G9" s="402"/>
      <c r="H9" s="402"/>
      <c r="I9" s="402"/>
      <c r="J9" s="402"/>
      <c r="K9" s="450"/>
      <c r="L9" s="451" t="s">
        <v>115</v>
      </c>
      <c r="M9" s="452"/>
      <c r="N9" s="452"/>
      <c r="O9" s="452"/>
      <c r="P9" s="452"/>
      <c r="Q9" s="453"/>
      <c r="R9" s="454">
        <v>104791</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118</v>
      </c>
      <c r="AV9" s="440"/>
      <c r="AW9" s="440"/>
      <c r="AX9" s="440"/>
      <c r="AY9" s="441" t="s">
        <v>119</v>
      </c>
      <c r="AZ9" s="442"/>
      <c r="BA9" s="442"/>
      <c r="BB9" s="442"/>
      <c r="BC9" s="442"/>
      <c r="BD9" s="442"/>
      <c r="BE9" s="442"/>
      <c r="BF9" s="442"/>
      <c r="BG9" s="442"/>
      <c r="BH9" s="442"/>
      <c r="BI9" s="442"/>
      <c r="BJ9" s="442"/>
      <c r="BK9" s="442"/>
      <c r="BL9" s="442"/>
      <c r="BM9" s="443"/>
      <c r="BN9" s="407">
        <v>198259</v>
      </c>
      <c r="BO9" s="408"/>
      <c r="BP9" s="408"/>
      <c r="BQ9" s="408"/>
      <c r="BR9" s="408"/>
      <c r="BS9" s="408"/>
      <c r="BT9" s="408"/>
      <c r="BU9" s="409"/>
      <c r="BV9" s="407">
        <v>741094</v>
      </c>
      <c r="BW9" s="408"/>
      <c r="BX9" s="408"/>
      <c r="BY9" s="408"/>
      <c r="BZ9" s="408"/>
      <c r="CA9" s="408"/>
      <c r="CB9" s="408"/>
      <c r="CC9" s="409"/>
      <c r="CD9" s="410" t="s">
        <v>120</v>
      </c>
      <c r="CE9" s="411"/>
      <c r="CF9" s="411"/>
      <c r="CG9" s="411"/>
      <c r="CH9" s="411"/>
      <c r="CI9" s="411"/>
      <c r="CJ9" s="411"/>
      <c r="CK9" s="411"/>
      <c r="CL9" s="411"/>
      <c r="CM9" s="411"/>
      <c r="CN9" s="411"/>
      <c r="CO9" s="411"/>
      <c r="CP9" s="411"/>
      <c r="CQ9" s="411"/>
      <c r="CR9" s="411"/>
      <c r="CS9" s="412"/>
      <c r="CT9" s="404">
        <v>12.8</v>
      </c>
      <c r="CU9" s="405"/>
      <c r="CV9" s="405"/>
      <c r="CW9" s="405"/>
      <c r="CX9" s="405"/>
      <c r="CY9" s="405"/>
      <c r="CZ9" s="405"/>
      <c r="DA9" s="406"/>
      <c r="DB9" s="404">
        <v>12</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121</v>
      </c>
      <c r="M10" s="437"/>
      <c r="N10" s="437"/>
      <c r="O10" s="437"/>
      <c r="P10" s="437"/>
      <c r="Q10" s="438"/>
      <c r="R10" s="458">
        <v>108174</v>
      </c>
      <c r="S10" s="459"/>
      <c r="T10" s="459"/>
      <c r="U10" s="459"/>
      <c r="V10" s="460"/>
      <c r="W10" s="395"/>
      <c r="X10" s="396"/>
      <c r="Y10" s="396"/>
      <c r="Z10" s="396"/>
      <c r="AA10" s="396"/>
      <c r="AB10" s="396"/>
      <c r="AC10" s="396"/>
      <c r="AD10" s="396"/>
      <c r="AE10" s="396"/>
      <c r="AF10" s="396"/>
      <c r="AG10" s="396"/>
      <c r="AH10" s="396"/>
      <c r="AI10" s="396"/>
      <c r="AJ10" s="396"/>
      <c r="AK10" s="396"/>
      <c r="AL10" s="399"/>
      <c r="AM10" s="436" t="s">
        <v>122</v>
      </c>
      <c r="AN10" s="437"/>
      <c r="AO10" s="437"/>
      <c r="AP10" s="437"/>
      <c r="AQ10" s="437"/>
      <c r="AR10" s="437"/>
      <c r="AS10" s="437"/>
      <c r="AT10" s="438"/>
      <c r="AU10" s="439" t="s">
        <v>111</v>
      </c>
      <c r="AV10" s="440"/>
      <c r="AW10" s="440"/>
      <c r="AX10" s="440"/>
      <c r="AY10" s="441" t="s">
        <v>123</v>
      </c>
      <c r="AZ10" s="442"/>
      <c r="BA10" s="442"/>
      <c r="BB10" s="442"/>
      <c r="BC10" s="442"/>
      <c r="BD10" s="442"/>
      <c r="BE10" s="442"/>
      <c r="BF10" s="442"/>
      <c r="BG10" s="442"/>
      <c r="BH10" s="442"/>
      <c r="BI10" s="442"/>
      <c r="BJ10" s="442"/>
      <c r="BK10" s="442"/>
      <c r="BL10" s="442"/>
      <c r="BM10" s="443"/>
      <c r="BN10" s="407">
        <v>2101567</v>
      </c>
      <c r="BO10" s="408"/>
      <c r="BP10" s="408"/>
      <c r="BQ10" s="408"/>
      <c r="BR10" s="408"/>
      <c r="BS10" s="408"/>
      <c r="BT10" s="408"/>
      <c r="BU10" s="409"/>
      <c r="BV10" s="407">
        <v>2501268</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128</v>
      </c>
      <c r="AV11" s="440"/>
      <c r="AW11" s="440"/>
      <c r="AX11" s="440"/>
      <c r="AY11" s="441" t="s">
        <v>129</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132</v>
      </c>
      <c r="DC11" s="448"/>
      <c r="DD11" s="448"/>
      <c r="DE11" s="448"/>
      <c r="DF11" s="448"/>
      <c r="DG11" s="448"/>
      <c r="DH11" s="448"/>
      <c r="DI11" s="449"/>
    </row>
    <row r="12" spans="1:119" ht="18.75" customHeight="1" x14ac:dyDescent="0.2">
      <c r="A12" s="181"/>
      <c r="B12" s="467" t="s">
        <v>133</v>
      </c>
      <c r="C12" s="468"/>
      <c r="D12" s="468"/>
      <c r="E12" s="468"/>
      <c r="F12" s="468"/>
      <c r="G12" s="468"/>
      <c r="H12" s="468"/>
      <c r="I12" s="468"/>
      <c r="J12" s="468"/>
      <c r="K12" s="469"/>
      <c r="L12" s="476" t="s">
        <v>134</v>
      </c>
      <c r="M12" s="477"/>
      <c r="N12" s="477"/>
      <c r="O12" s="477"/>
      <c r="P12" s="477"/>
      <c r="Q12" s="478"/>
      <c r="R12" s="479">
        <v>105616</v>
      </c>
      <c r="S12" s="480"/>
      <c r="T12" s="480"/>
      <c r="U12" s="480"/>
      <c r="V12" s="481"/>
      <c r="W12" s="482" t="s">
        <v>1</v>
      </c>
      <c r="X12" s="440"/>
      <c r="Y12" s="440"/>
      <c r="Z12" s="440"/>
      <c r="AA12" s="440"/>
      <c r="AB12" s="483"/>
      <c r="AC12" s="484" t="s">
        <v>135</v>
      </c>
      <c r="AD12" s="485"/>
      <c r="AE12" s="485"/>
      <c r="AF12" s="485"/>
      <c r="AG12" s="486"/>
      <c r="AH12" s="484" t="s">
        <v>136</v>
      </c>
      <c r="AI12" s="485"/>
      <c r="AJ12" s="485"/>
      <c r="AK12" s="485"/>
      <c r="AL12" s="487"/>
      <c r="AM12" s="436" t="s">
        <v>137</v>
      </c>
      <c r="AN12" s="437"/>
      <c r="AO12" s="437"/>
      <c r="AP12" s="437"/>
      <c r="AQ12" s="437"/>
      <c r="AR12" s="437"/>
      <c r="AS12" s="437"/>
      <c r="AT12" s="438"/>
      <c r="AU12" s="439" t="s">
        <v>118</v>
      </c>
      <c r="AV12" s="440"/>
      <c r="AW12" s="440"/>
      <c r="AX12" s="440"/>
      <c r="AY12" s="441" t="s">
        <v>138</v>
      </c>
      <c r="AZ12" s="442"/>
      <c r="BA12" s="442"/>
      <c r="BB12" s="442"/>
      <c r="BC12" s="442"/>
      <c r="BD12" s="442"/>
      <c r="BE12" s="442"/>
      <c r="BF12" s="442"/>
      <c r="BG12" s="442"/>
      <c r="BH12" s="442"/>
      <c r="BI12" s="442"/>
      <c r="BJ12" s="442"/>
      <c r="BK12" s="442"/>
      <c r="BL12" s="442"/>
      <c r="BM12" s="443"/>
      <c r="BN12" s="407">
        <v>2100000</v>
      </c>
      <c r="BO12" s="408"/>
      <c r="BP12" s="408"/>
      <c r="BQ12" s="408"/>
      <c r="BR12" s="408"/>
      <c r="BS12" s="408"/>
      <c r="BT12" s="408"/>
      <c r="BU12" s="409"/>
      <c r="BV12" s="407">
        <v>1411348</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140</v>
      </c>
      <c r="CU12" s="448"/>
      <c r="CV12" s="448"/>
      <c r="CW12" s="448"/>
      <c r="CX12" s="448"/>
      <c r="CY12" s="448"/>
      <c r="CZ12" s="448"/>
      <c r="DA12" s="449"/>
      <c r="DB12" s="447" t="s">
        <v>132</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141</v>
      </c>
      <c r="N13" s="499"/>
      <c r="O13" s="499"/>
      <c r="P13" s="499"/>
      <c r="Q13" s="500"/>
      <c r="R13" s="491">
        <v>104214</v>
      </c>
      <c r="S13" s="492"/>
      <c r="T13" s="492"/>
      <c r="U13" s="492"/>
      <c r="V13" s="493"/>
      <c r="W13" s="423" t="s">
        <v>142</v>
      </c>
      <c r="X13" s="424"/>
      <c r="Y13" s="424"/>
      <c r="Z13" s="424"/>
      <c r="AA13" s="424"/>
      <c r="AB13" s="414"/>
      <c r="AC13" s="458">
        <v>3413</v>
      </c>
      <c r="AD13" s="459"/>
      <c r="AE13" s="459"/>
      <c r="AF13" s="459"/>
      <c r="AG13" s="501"/>
      <c r="AH13" s="458">
        <v>3811</v>
      </c>
      <c r="AI13" s="459"/>
      <c r="AJ13" s="459"/>
      <c r="AK13" s="459"/>
      <c r="AL13" s="460"/>
      <c r="AM13" s="436" t="s">
        <v>143</v>
      </c>
      <c r="AN13" s="437"/>
      <c r="AO13" s="437"/>
      <c r="AP13" s="437"/>
      <c r="AQ13" s="437"/>
      <c r="AR13" s="437"/>
      <c r="AS13" s="437"/>
      <c r="AT13" s="438"/>
      <c r="AU13" s="439" t="s">
        <v>144</v>
      </c>
      <c r="AV13" s="440"/>
      <c r="AW13" s="440"/>
      <c r="AX13" s="440"/>
      <c r="AY13" s="441" t="s">
        <v>145</v>
      </c>
      <c r="AZ13" s="442"/>
      <c r="BA13" s="442"/>
      <c r="BB13" s="442"/>
      <c r="BC13" s="442"/>
      <c r="BD13" s="442"/>
      <c r="BE13" s="442"/>
      <c r="BF13" s="442"/>
      <c r="BG13" s="442"/>
      <c r="BH13" s="442"/>
      <c r="BI13" s="442"/>
      <c r="BJ13" s="442"/>
      <c r="BK13" s="442"/>
      <c r="BL13" s="442"/>
      <c r="BM13" s="443"/>
      <c r="BN13" s="407">
        <v>199826</v>
      </c>
      <c r="BO13" s="408"/>
      <c r="BP13" s="408"/>
      <c r="BQ13" s="408"/>
      <c r="BR13" s="408"/>
      <c r="BS13" s="408"/>
      <c r="BT13" s="408"/>
      <c r="BU13" s="409"/>
      <c r="BV13" s="407">
        <v>1831014</v>
      </c>
      <c r="BW13" s="408"/>
      <c r="BX13" s="408"/>
      <c r="BY13" s="408"/>
      <c r="BZ13" s="408"/>
      <c r="CA13" s="408"/>
      <c r="CB13" s="408"/>
      <c r="CC13" s="409"/>
      <c r="CD13" s="410" t="s">
        <v>146</v>
      </c>
      <c r="CE13" s="411"/>
      <c r="CF13" s="411"/>
      <c r="CG13" s="411"/>
      <c r="CH13" s="411"/>
      <c r="CI13" s="411"/>
      <c r="CJ13" s="411"/>
      <c r="CK13" s="411"/>
      <c r="CL13" s="411"/>
      <c r="CM13" s="411"/>
      <c r="CN13" s="411"/>
      <c r="CO13" s="411"/>
      <c r="CP13" s="411"/>
      <c r="CQ13" s="411"/>
      <c r="CR13" s="411"/>
      <c r="CS13" s="412"/>
      <c r="CT13" s="404">
        <v>7.1</v>
      </c>
      <c r="CU13" s="405"/>
      <c r="CV13" s="405"/>
      <c r="CW13" s="405"/>
      <c r="CX13" s="405"/>
      <c r="CY13" s="405"/>
      <c r="CZ13" s="405"/>
      <c r="DA13" s="406"/>
      <c r="DB13" s="404">
        <v>6.5</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147</v>
      </c>
      <c r="M14" s="489"/>
      <c r="N14" s="489"/>
      <c r="O14" s="489"/>
      <c r="P14" s="489"/>
      <c r="Q14" s="490"/>
      <c r="R14" s="491">
        <v>106842</v>
      </c>
      <c r="S14" s="492"/>
      <c r="T14" s="492"/>
      <c r="U14" s="492"/>
      <c r="V14" s="493"/>
      <c r="W14" s="397"/>
      <c r="X14" s="398"/>
      <c r="Y14" s="398"/>
      <c r="Z14" s="398"/>
      <c r="AA14" s="398"/>
      <c r="AB14" s="387"/>
      <c r="AC14" s="494">
        <v>7</v>
      </c>
      <c r="AD14" s="495"/>
      <c r="AE14" s="495"/>
      <c r="AF14" s="495"/>
      <c r="AG14" s="496"/>
      <c r="AH14" s="494">
        <v>7.7</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148</v>
      </c>
      <c r="CE14" s="503"/>
      <c r="CF14" s="503"/>
      <c r="CG14" s="503"/>
      <c r="CH14" s="503"/>
      <c r="CI14" s="503"/>
      <c r="CJ14" s="503"/>
      <c r="CK14" s="503"/>
      <c r="CL14" s="503"/>
      <c r="CM14" s="503"/>
      <c r="CN14" s="503"/>
      <c r="CO14" s="503"/>
      <c r="CP14" s="503"/>
      <c r="CQ14" s="503"/>
      <c r="CR14" s="503"/>
      <c r="CS14" s="504"/>
      <c r="CT14" s="505">
        <v>51.4</v>
      </c>
      <c r="CU14" s="506"/>
      <c r="CV14" s="506"/>
      <c r="CW14" s="506"/>
      <c r="CX14" s="506"/>
      <c r="CY14" s="506"/>
      <c r="CZ14" s="506"/>
      <c r="DA14" s="507"/>
      <c r="DB14" s="505">
        <v>55.1</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149</v>
      </c>
      <c r="N15" s="499"/>
      <c r="O15" s="499"/>
      <c r="P15" s="499"/>
      <c r="Q15" s="500"/>
      <c r="R15" s="491">
        <v>105616</v>
      </c>
      <c r="S15" s="492"/>
      <c r="T15" s="492"/>
      <c r="U15" s="492"/>
      <c r="V15" s="493"/>
      <c r="W15" s="423" t="s">
        <v>150</v>
      </c>
      <c r="X15" s="424"/>
      <c r="Y15" s="424"/>
      <c r="Z15" s="424"/>
      <c r="AA15" s="424"/>
      <c r="AB15" s="414"/>
      <c r="AC15" s="458">
        <v>16006</v>
      </c>
      <c r="AD15" s="459"/>
      <c r="AE15" s="459"/>
      <c r="AF15" s="459"/>
      <c r="AG15" s="501"/>
      <c r="AH15" s="458">
        <v>16186</v>
      </c>
      <c r="AI15" s="459"/>
      <c r="AJ15" s="459"/>
      <c r="AK15" s="459"/>
      <c r="AL15" s="460"/>
      <c r="AM15" s="436"/>
      <c r="AN15" s="437"/>
      <c r="AO15" s="437"/>
      <c r="AP15" s="437"/>
      <c r="AQ15" s="437"/>
      <c r="AR15" s="437"/>
      <c r="AS15" s="437"/>
      <c r="AT15" s="438"/>
      <c r="AU15" s="439"/>
      <c r="AV15" s="440"/>
      <c r="AW15" s="440"/>
      <c r="AX15" s="440"/>
      <c r="AY15" s="367" t="s">
        <v>151</v>
      </c>
      <c r="AZ15" s="368"/>
      <c r="BA15" s="368"/>
      <c r="BB15" s="368"/>
      <c r="BC15" s="368"/>
      <c r="BD15" s="368"/>
      <c r="BE15" s="368"/>
      <c r="BF15" s="368"/>
      <c r="BG15" s="368"/>
      <c r="BH15" s="368"/>
      <c r="BI15" s="368"/>
      <c r="BJ15" s="368"/>
      <c r="BK15" s="368"/>
      <c r="BL15" s="368"/>
      <c r="BM15" s="369"/>
      <c r="BN15" s="370">
        <v>14997099</v>
      </c>
      <c r="BO15" s="371"/>
      <c r="BP15" s="371"/>
      <c r="BQ15" s="371"/>
      <c r="BR15" s="371"/>
      <c r="BS15" s="371"/>
      <c r="BT15" s="371"/>
      <c r="BU15" s="372"/>
      <c r="BV15" s="370">
        <v>14079232</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32.799999999999997</v>
      </c>
      <c r="AD16" s="495"/>
      <c r="AE16" s="495"/>
      <c r="AF16" s="495"/>
      <c r="AG16" s="496"/>
      <c r="AH16" s="494">
        <v>32.5</v>
      </c>
      <c r="AI16" s="495"/>
      <c r="AJ16" s="495"/>
      <c r="AK16" s="495"/>
      <c r="AL16" s="497"/>
      <c r="AM16" s="436"/>
      <c r="AN16" s="437"/>
      <c r="AO16" s="437"/>
      <c r="AP16" s="437"/>
      <c r="AQ16" s="437"/>
      <c r="AR16" s="437"/>
      <c r="AS16" s="437"/>
      <c r="AT16" s="438"/>
      <c r="AU16" s="439"/>
      <c r="AV16" s="440"/>
      <c r="AW16" s="440"/>
      <c r="AX16" s="440"/>
      <c r="AY16" s="441" t="s">
        <v>155</v>
      </c>
      <c r="AZ16" s="442"/>
      <c r="BA16" s="442"/>
      <c r="BB16" s="442"/>
      <c r="BC16" s="442"/>
      <c r="BD16" s="442"/>
      <c r="BE16" s="442"/>
      <c r="BF16" s="442"/>
      <c r="BG16" s="442"/>
      <c r="BH16" s="442"/>
      <c r="BI16" s="442"/>
      <c r="BJ16" s="442"/>
      <c r="BK16" s="442"/>
      <c r="BL16" s="442"/>
      <c r="BM16" s="443"/>
      <c r="BN16" s="407">
        <v>24206765</v>
      </c>
      <c r="BO16" s="408"/>
      <c r="BP16" s="408"/>
      <c r="BQ16" s="408"/>
      <c r="BR16" s="408"/>
      <c r="BS16" s="408"/>
      <c r="BT16" s="408"/>
      <c r="BU16" s="409"/>
      <c r="BV16" s="407">
        <v>23319728</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156</v>
      </c>
      <c r="N17" s="519"/>
      <c r="O17" s="519"/>
      <c r="P17" s="519"/>
      <c r="Q17" s="520"/>
      <c r="R17" s="513" t="s">
        <v>157</v>
      </c>
      <c r="S17" s="514"/>
      <c r="T17" s="514"/>
      <c r="U17" s="514"/>
      <c r="V17" s="515"/>
      <c r="W17" s="423" t="s">
        <v>158</v>
      </c>
      <c r="X17" s="424"/>
      <c r="Y17" s="424"/>
      <c r="Z17" s="424"/>
      <c r="AA17" s="424"/>
      <c r="AB17" s="414"/>
      <c r="AC17" s="458">
        <v>29358</v>
      </c>
      <c r="AD17" s="459"/>
      <c r="AE17" s="459"/>
      <c r="AF17" s="459"/>
      <c r="AG17" s="501"/>
      <c r="AH17" s="458">
        <v>29752</v>
      </c>
      <c r="AI17" s="459"/>
      <c r="AJ17" s="459"/>
      <c r="AK17" s="459"/>
      <c r="AL17" s="460"/>
      <c r="AM17" s="436"/>
      <c r="AN17" s="437"/>
      <c r="AO17" s="437"/>
      <c r="AP17" s="437"/>
      <c r="AQ17" s="437"/>
      <c r="AR17" s="437"/>
      <c r="AS17" s="437"/>
      <c r="AT17" s="438"/>
      <c r="AU17" s="439"/>
      <c r="AV17" s="440"/>
      <c r="AW17" s="440"/>
      <c r="AX17" s="440"/>
      <c r="AY17" s="441" t="s">
        <v>159</v>
      </c>
      <c r="AZ17" s="442"/>
      <c r="BA17" s="442"/>
      <c r="BB17" s="442"/>
      <c r="BC17" s="442"/>
      <c r="BD17" s="442"/>
      <c r="BE17" s="442"/>
      <c r="BF17" s="442"/>
      <c r="BG17" s="442"/>
      <c r="BH17" s="442"/>
      <c r="BI17" s="442"/>
      <c r="BJ17" s="442"/>
      <c r="BK17" s="442"/>
      <c r="BL17" s="442"/>
      <c r="BM17" s="443"/>
      <c r="BN17" s="407">
        <v>19079686</v>
      </c>
      <c r="BO17" s="408"/>
      <c r="BP17" s="408"/>
      <c r="BQ17" s="408"/>
      <c r="BR17" s="408"/>
      <c r="BS17" s="408"/>
      <c r="BT17" s="408"/>
      <c r="BU17" s="409"/>
      <c r="BV17" s="407">
        <v>17870307</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160</v>
      </c>
      <c r="C18" s="450"/>
      <c r="D18" s="450"/>
      <c r="E18" s="530"/>
      <c r="F18" s="530"/>
      <c r="G18" s="530"/>
      <c r="H18" s="530"/>
      <c r="I18" s="530"/>
      <c r="J18" s="530"/>
      <c r="K18" s="530"/>
      <c r="L18" s="531">
        <v>510.04</v>
      </c>
      <c r="M18" s="531"/>
      <c r="N18" s="531"/>
      <c r="O18" s="531"/>
      <c r="P18" s="531"/>
      <c r="Q18" s="531"/>
      <c r="R18" s="532"/>
      <c r="S18" s="532"/>
      <c r="T18" s="532"/>
      <c r="U18" s="532"/>
      <c r="V18" s="533"/>
      <c r="W18" s="425"/>
      <c r="X18" s="426"/>
      <c r="Y18" s="426"/>
      <c r="Z18" s="426"/>
      <c r="AA18" s="426"/>
      <c r="AB18" s="417"/>
      <c r="AC18" s="534">
        <v>60.2</v>
      </c>
      <c r="AD18" s="535"/>
      <c r="AE18" s="535"/>
      <c r="AF18" s="535"/>
      <c r="AG18" s="536"/>
      <c r="AH18" s="534">
        <v>59.8</v>
      </c>
      <c r="AI18" s="535"/>
      <c r="AJ18" s="535"/>
      <c r="AK18" s="535"/>
      <c r="AL18" s="537"/>
      <c r="AM18" s="436"/>
      <c r="AN18" s="437"/>
      <c r="AO18" s="437"/>
      <c r="AP18" s="437"/>
      <c r="AQ18" s="437"/>
      <c r="AR18" s="437"/>
      <c r="AS18" s="437"/>
      <c r="AT18" s="438"/>
      <c r="AU18" s="439"/>
      <c r="AV18" s="440"/>
      <c r="AW18" s="440"/>
      <c r="AX18" s="440"/>
      <c r="AY18" s="441" t="s">
        <v>161</v>
      </c>
      <c r="AZ18" s="442"/>
      <c r="BA18" s="442"/>
      <c r="BB18" s="442"/>
      <c r="BC18" s="442"/>
      <c r="BD18" s="442"/>
      <c r="BE18" s="442"/>
      <c r="BF18" s="442"/>
      <c r="BG18" s="442"/>
      <c r="BH18" s="442"/>
      <c r="BI18" s="442"/>
      <c r="BJ18" s="442"/>
      <c r="BK18" s="442"/>
      <c r="BL18" s="442"/>
      <c r="BM18" s="443"/>
      <c r="BN18" s="407">
        <v>25611130</v>
      </c>
      <c r="BO18" s="408"/>
      <c r="BP18" s="408"/>
      <c r="BQ18" s="408"/>
      <c r="BR18" s="408"/>
      <c r="BS18" s="408"/>
      <c r="BT18" s="408"/>
      <c r="BU18" s="409"/>
      <c r="BV18" s="407">
        <v>24895239</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162</v>
      </c>
      <c r="C19" s="450"/>
      <c r="D19" s="450"/>
      <c r="E19" s="530"/>
      <c r="F19" s="530"/>
      <c r="G19" s="530"/>
      <c r="H19" s="530"/>
      <c r="I19" s="530"/>
      <c r="J19" s="530"/>
      <c r="K19" s="530"/>
      <c r="L19" s="538">
        <v>205</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163</v>
      </c>
      <c r="AZ19" s="442"/>
      <c r="BA19" s="442"/>
      <c r="BB19" s="442"/>
      <c r="BC19" s="442"/>
      <c r="BD19" s="442"/>
      <c r="BE19" s="442"/>
      <c r="BF19" s="442"/>
      <c r="BG19" s="442"/>
      <c r="BH19" s="442"/>
      <c r="BI19" s="442"/>
      <c r="BJ19" s="442"/>
      <c r="BK19" s="442"/>
      <c r="BL19" s="442"/>
      <c r="BM19" s="443"/>
      <c r="BN19" s="407">
        <v>39228830</v>
      </c>
      <c r="BO19" s="408"/>
      <c r="BP19" s="408"/>
      <c r="BQ19" s="408"/>
      <c r="BR19" s="408"/>
      <c r="BS19" s="408"/>
      <c r="BT19" s="408"/>
      <c r="BU19" s="409"/>
      <c r="BV19" s="407">
        <v>38135001</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164</v>
      </c>
      <c r="C20" s="450"/>
      <c r="D20" s="450"/>
      <c r="E20" s="530"/>
      <c r="F20" s="530"/>
      <c r="G20" s="530"/>
      <c r="H20" s="530"/>
      <c r="I20" s="530"/>
      <c r="J20" s="530"/>
      <c r="K20" s="530"/>
      <c r="L20" s="538">
        <v>45193</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165</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166</v>
      </c>
      <c r="C22" s="551"/>
      <c r="D22" s="552"/>
      <c r="E22" s="419" t="s">
        <v>1</v>
      </c>
      <c r="F22" s="424"/>
      <c r="G22" s="424"/>
      <c r="H22" s="424"/>
      <c r="I22" s="424"/>
      <c r="J22" s="424"/>
      <c r="K22" s="414"/>
      <c r="L22" s="419" t="s">
        <v>167</v>
      </c>
      <c r="M22" s="424"/>
      <c r="N22" s="424"/>
      <c r="O22" s="424"/>
      <c r="P22" s="414"/>
      <c r="Q22" s="582" t="s">
        <v>168</v>
      </c>
      <c r="R22" s="583"/>
      <c r="S22" s="583"/>
      <c r="T22" s="583"/>
      <c r="U22" s="583"/>
      <c r="V22" s="584"/>
      <c r="W22" s="550" t="s">
        <v>169</v>
      </c>
      <c r="X22" s="551"/>
      <c r="Y22" s="552"/>
      <c r="Z22" s="419" t="s">
        <v>1</v>
      </c>
      <c r="AA22" s="424"/>
      <c r="AB22" s="424"/>
      <c r="AC22" s="424"/>
      <c r="AD22" s="424"/>
      <c r="AE22" s="424"/>
      <c r="AF22" s="424"/>
      <c r="AG22" s="414"/>
      <c r="AH22" s="588" t="s">
        <v>170</v>
      </c>
      <c r="AI22" s="424"/>
      <c r="AJ22" s="424"/>
      <c r="AK22" s="424"/>
      <c r="AL22" s="414"/>
      <c r="AM22" s="588" t="s">
        <v>171</v>
      </c>
      <c r="AN22" s="589"/>
      <c r="AO22" s="589"/>
      <c r="AP22" s="589"/>
      <c r="AQ22" s="589"/>
      <c r="AR22" s="590"/>
      <c r="AS22" s="582" t="s">
        <v>168</v>
      </c>
      <c r="AT22" s="583"/>
      <c r="AU22" s="583"/>
      <c r="AV22" s="583"/>
      <c r="AW22" s="583"/>
      <c r="AX22" s="594"/>
      <c r="AY22" s="367" t="s">
        <v>172</v>
      </c>
      <c r="AZ22" s="368"/>
      <c r="BA22" s="368"/>
      <c r="BB22" s="368"/>
      <c r="BC22" s="368"/>
      <c r="BD22" s="368"/>
      <c r="BE22" s="368"/>
      <c r="BF22" s="368"/>
      <c r="BG22" s="368"/>
      <c r="BH22" s="368"/>
      <c r="BI22" s="368"/>
      <c r="BJ22" s="368"/>
      <c r="BK22" s="368"/>
      <c r="BL22" s="368"/>
      <c r="BM22" s="369"/>
      <c r="BN22" s="370">
        <v>60566035</v>
      </c>
      <c r="BO22" s="371"/>
      <c r="BP22" s="371"/>
      <c r="BQ22" s="371"/>
      <c r="BR22" s="371"/>
      <c r="BS22" s="371"/>
      <c r="BT22" s="371"/>
      <c r="BU22" s="372"/>
      <c r="BV22" s="370">
        <v>61639045</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173</v>
      </c>
      <c r="AZ23" s="442"/>
      <c r="BA23" s="442"/>
      <c r="BB23" s="442"/>
      <c r="BC23" s="442"/>
      <c r="BD23" s="442"/>
      <c r="BE23" s="442"/>
      <c r="BF23" s="442"/>
      <c r="BG23" s="442"/>
      <c r="BH23" s="442"/>
      <c r="BI23" s="442"/>
      <c r="BJ23" s="442"/>
      <c r="BK23" s="442"/>
      <c r="BL23" s="442"/>
      <c r="BM23" s="443"/>
      <c r="BN23" s="407">
        <v>39000824</v>
      </c>
      <c r="BO23" s="408"/>
      <c r="BP23" s="408"/>
      <c r="BQ23" s="408"/>
      <c r="BR23" s="408"/>
      <c r="BS23" s="408"/>
      <c r="BT23" s="408"/>
      <c r="BU23" s="409"/>
      <c r="BV23" s="407">
        <v>41096846</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174</v>
      </c>
      <c r="F24" s="437"/>
      <c r="G24" s="437"/>
      <c r="H24" s="437"/>
      <c r="I24" s="437"/>
      <c r="J24" s="437"/>
      <c r="K24" s="438"/>
      <c r="L24" s="458">
        <v>1</v>
      </c>
      <c r="M24" s="459"/>
      <c r="N24" s="459"/>
      <c r="O24" s="459"/>
      <c r="P24" s="501"/>
      <c r="Q24" s="458">
        <v>9130</v>
      </c>
      <c r="R24" s="459"/>
      <c r="S24" s="459"/>
      <c r="T24" s="459"/>
      <c r="U24" s="459"/>
      <c r="V24" s="501"/>
      <c r="W24" s="553"/>
      <c r="X24" s="554"/>
      <c r="Y24" s="555"/>
      <c r="Z24" s="457" t="s">
        <v>175</v>
      </c>
      <c r="AA24" s="437"/>
      <c r="AB24" s="437"/>
      <c r="AC24" s="437"/>
      <c r="AD24" s="437"/>
      <c r="AE24" s="437"/>
      <c r="AF24" s="437"/>
      <c r="AG24" s="438"/>
      <c r="AH24" s="458">
        <v>867</v>
      </c>
      <c r="AI24" s="459"/>
      <c r="AJ24" s="459"/>
      <c r="AK24" s="459"/>
      <c r="AL24" s="501"/>
      <c r="AM24" s="458">
        <v>2555916</v>
      </c>
      <c r="AN24" s="459"/>
      <c r="AO24" s="459"/>
      <c r="AP24" s="459"/>
      <c r="AQ24" s="459"/>
      <c r="AR24" s="501"/>
      <c r="AS24" s="458">
        <v>2948</v>
      </c>
      <c r="AT24" s="459"/>
      <c r="AU24" s="459"/>
      <c r="AV24" s="459"/>
      <c r="AW24" s="459"/>
      <c r="AX24" s="460"/>
      <c r="AY24" s="523" t="s">
        <v>176</v>
      </c>
      <c r="AZ24" s="524"/>
      <c r="BA24" s="524"/>
      <c r="BB24" s="524"/>
      <c r="BC24" s="524"/>
      <c r="BD24" s="524"/>
      <c r="BE24" s="524"/>
      <c r="BF24" s="524"/>
      <c r="BG24" s="524"/>
      <c r="BH24" s="524"/>
      <c r="BI24" s="524"/>
      <c r="BJ24" s="524"/>
      <c r="BK24" s="524"/>
      <c r="BL24" s="524"/>
      <c r="BM24" s="525"/>
      <c r="BN24" s="407">
        <v>41379693</v>
      </c>
      <c r="BO24" s="408"/>
      <c r="BP24" s="408"/>
      <c r="BQ24" s="408"/>
      <c r="BR24" s="408"/>
      <c r="BS24" s="408"/>
      <c r="BT24" s="408"/>
      <c r="BU24" s="409"/>
      <c r="BV24" s="407">
        <v>40674349</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177</v>
      </c>
      <c r="F25" s="437"/>
      <c r="G25" s="437"/>
      <c r="H25" s="437"/>
      <c r="I25" s="437"/>
      <c r="J25" s="437"/>
      <c r="K25" s="438"/>
      <c r="L25" s="458">
        <v>2</v>
      </c>
      <c r="M25" s="459"/>
      <c r="N25" s="459"/>
      <c r="O25" s="459"/>
      <c r="P25" s="501"/>
      <c r="Q25" s="458">
        <v>7210</v>
      </c>
      <c r="R25" s="459"/>
      <c r="S25" s="459"/>
      <c r="T25" s="459"/>
      <c r="U25" s="459"/>
      <c r="V25" s="501"/>
      <c r="W25" s="553"/>
      <c r="X25" s="554"/>
      <c r="Y25" s="555"/>
      <c r="Z25" s="457" t="s">
        <v>178</v>
      </c>
      <c r="AA25" s="437"/>
      <c r="AB25" s="437"/>
      <c r="AC25" s="437"/>
      <c r="AD25" s="437"/>
      <c r="AE25" s="437"/>
      <c r="AF25" s="437"/>
      <c r="AG25" s="438"/>
      <c r="AH25" s="458">
        <v>154</v>
      </c>
      <c r="AI25" s="459"/>
      <c r="AJ25" s="459"/>
      <c r="AK25" s="459"/>
      <c r="AL25" s="501"/>
      <c r="AM25" s="458">
        <v>423654</v>
      </c>
      <c r="AN25" s="459"/>
      <c r="AO25" s="459"/>
      <c r="AP25" s="459"/>
      <c r="AQ25" s="459"/>
      <c r="AR25" s="501"/>
      <c r="AS25" s="458">
        <v>2751</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v>5318715</v>
      </c>
      <c r="BO25" s="371"/>
      <c r="BP25" s="371"/>
      <c r="BQ25" s="371"/>
      <c r="BR25" s="371"/>
      <c r="BS25" s="371"/>
      <c r="BT25" s="371"/>
      <c r="BU25" s="372"/>
      <c r="BV25" s="370">
        <v>9128918</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180</v>
      </c>
      <c r="F26" s="437"/>
      <c r="G26" s="437"/>
      <c r="H26" s="437"/>
      <c r="I26" s="437"/>
      <c r="J26" s="437"/>
      <c r="K26" s="438"/>
      <c r="L26" s="458">
        <v>1</v>
      </c>
      <c r="M26" s="459"/>
      <c r="N26" s="459"/>
      <c r="O26" s="459"/>
      <c r="P26" s="501"/>
      <c r="Q26" s="458">
        <v>6020</v>
      </c>
      <c r="R26" s="459"/>
      <c r="S26" s="459"/>
      <c r="T26" s="459"/>
      <c r="U26" s="459"/>
      <c r="V26" s="501"/>
      <c r="W26" s="553"/>
      <c r="X26" s="554"/>
      <c r="Y26" s="555"/>
      <c r="Z26" s="457" t="s">
        <v>181</v>
      </c>
      <c r="AA26" s="559"/>
      <c r="AB26" s="559"/>
      <c r="AC26" s="559"/>
      <c r="AD26" s="559"/>
      <c r="AE26" s="559"/>
      <c r="AF26" s="559"/>
      <c r="AG26" s="560"/>
      <c r="AH26" s="458">
        <v>36</v>
      </c>
      <c r="AI26" s="459"/>
      <c r="AJ26" s="459"/>
      <c r="AK26" s="459"/>
      <c r="AL26" s="501"/>
      <c r="AM26" s="458">
        <v>104292</v>
      </c>
      <c r="AN26" s="459"/>
      <c r="AO26" s="459"/>
      <c r="AP26" s="459"/>
      <c r="AQ26" s="459"/>
      <c r="AR26" s="501"/>
      <c r="AS26" s="458">
        <v>2897</v>
      </c>
      <c r="AT26" s="459"/>
      <c r="AU26" s="459"/>
      <c r="AV26" s="459"/>
      <c r="AW26" s="459"/>
      <c r="AX26" s="460"/>
      <c r="AY26" s="410" t="s">
        <v>182</v>
      </c>
      <c r="AZ26" s="411"/>
      <c r="BA26" s="411"/>
      <c r="BB26" s="411"/>
      <c r="BC26" s="411"/>
      <c r="BD26" s="411"/>
      <c r="BE26" s="411"/>
      <c r="BF26" s="411"/>
      <c r="BG26" s="411"/>
      <c r="BH26" s="411"/>
      <c r="BI26" s="411"/>
      <c r="BJ26" s="411"/>
      <c r="BK26" s="411"/>
      <c r="BL26" s="411"/>
      <c r="BM26" s="412"/>
      <c r="BN26" s="407" t="s">
        <v>140</v>
      </c>
      <c r="BO26" s="408"/>
      <c r="BP26" s="408"/>
      <c r="BQ26" s="408"/>
      <c r="BR26" s="408"/>
      <c r="BS26" s="408"/>
      <c r="BT26" s="408"/>
      <c r="BU26" s="409"/>
      <c r="BV26" s="407" t="s">
        <v>140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183</v>
      </c>
      <c r="F27" s="437"/>
      <c r="G27" s="437"/>
      <c r="H27" s="437"/>
      <c r="I27" s="437"/>
      <c r="J27" s="437"/>
      <c r="K27" s="438"/>
      <c r="L27" s="458">
        <v>1</v>
      </c>
      <c r="M27" s="459"/>
      <c r="N27" s="459"/>
      <c r="O27" s="459"/>
      <c r="P27" s="501"/>
      <c r="Q27" s="458">
        <v>4560</v>
      </c>
      <c r="R27" s="459"/>
      <c r="S27" s="459"/>
      <c r="T27" s="459"/>
      <c r="U27" s="459"/>
      <c r="V27" s="501"/>
      <c r="W27" s="553"/>
      <c r="X27" s="554"/>
      <c r="Y27" s="555"/>
      <c r="Z27" s="457" t="s">
        <v>184</v>
      </c>
      <c r="AA27" s="437"/>
      <c r="AB27" s="437"/>
      <c r="AC27" s="437"/>
      <c r="AD27" s="437"/>
      <c r="AE27" s="437"/>
      <c r="AF27" s="437"/>
      <c r="AG27" s="438"/>
      <c r="AH27" s="458">
        <v>15</v>
      </c>
      <c r="AI27" s="459"/>
      <c r="AJ27" s="459"/>
      <c r="AK27" s="459"/>
      <c r="AL27" s="501"/>
      <c r="AM27" s="458">
        <v>52770</v>
      </c>
      <c r="AN27" s="459"/>
      <c r="AO27" s="459"/>
      <c r="AP27" s="459"/>
      <c r="AQ27" s="459"/>
      <c r="AR27" s="501"/>
      <c r="AS27" s="458">
        <v>3518</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26">
        <v>1050295</v>
      </c>
      <c r="BO27" s="527"/>
      <c r="BP27" s="527"/>
      <c r="BQ27" s="527"/>
      <c r="BR27" s="527"/>
      <c r="BS27" s="527"/>
      <c r="BT27" s="527"/>
      <c r="BU27" s="528"/>
      <c r="BV27" s="526">
        <v>1550243</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186</v>
      </c>
      <c r="F28" s="437"/>
      <c r="G28" s="437"/>
      <c r="H28" s="437"/>
      <c r="I28" s="437"/>
      <c r="J28" s="437"/>
      <c r="K28" s="438"/>
      <c r="L28" s="458">
        <v>1</v>
      </c>
      <c r="M28" s="459"/>
      <c r="N28" s="459"/>
      <c r="O28" s="459"/>
      <c r="P28" s="501"/>
      <c r="Q28" s="458">
        <v>3930</v>
      </c>
      <c r="R28" s="459"/>
      <c r="S28" s="459"/>
      <c r="T28" s="459"/>
      <c r="U28" s="459"/>
      <c r="V28" s="501"/>
      <c r="W28" s="553"/>
      <c r="X28" s="554"/>
      <c r="Y28" s="555"/>
      <c r="Z28" s="457" t="s">
        <v>187</v>
      </c>
      <c r="AA28" s="437"/>
      <c r="AB28" s="437"/>
      <c r="AC28" s="437"/>
      <c r="AD28" s="437"/>
      <c r="AE28" s="437"/>
      <c r="AF28" s="437"/>
      <c r="AG28" s="438"/>
      <c r="AH28" s="458" t="s">
        <v>140</v>
      </c>
      <c r="AI28" s="459"/>
      <c r="AJ28" s="459"/>
      <c r="AK28" s="459"/>
      <c r="AL28" s="501"/>
      <c r="AM28" s="458" t="s">
        <v>140</v>
      </c>
      <c r="AN28" s="459"/>
      <c r="AO28" s="459"/>
      <c r="AP28" s="459"/>
      <c r="AQ28" s="459"/>
      <c r="AR28" s="501"/>
      <c r="AS28" s="458" t="s">
        <v>140</v>
      </c>
      <c r="AT28" s="459"/>
      <c r="AU28" s="459"/>
      <c r="AV28" s="459"/>
      <c r="AW28" s="459"/>
      <c r="AX28" s="460"/>
      <c r="AY28" s="561" t="s">
        <v>188</v>
      </c>
      <c r="AZ28" s="562"/>
      <c r="BA28" s="562"/>
      <c r="BB28" s="563"/>
      <c r="BC28" s="367" t="s">
        <v>50</v>
      </c>
      <c r="BD28" s="368"/>
      <c r="BE28" s="368"/>
      <c r="BF28" s="368"/>
      <c r="BG28" s="368"/>
      <c r="BH28" s="368"/>
      <c r="BI28" s="368"/>
      <c r="BJ28" s="368"/>
      <c r="BK28" s="368"/>
      <c r="BL28" s="368"/>
      <c r="BM28" s="369"/>
      <c r="BN28" s="370">
        <v>5647046</v>
      </c>
      <c r="BO28" s="371"/>
      <c r="BP28" s="371"/>
      <c r="BQ28" s="371"/>
      <c r="BR28" s="371"/>
      <c r="BS28" s="371"/>
      <c r="BT28" s="371"/>
      <c r="BU28" s="372"/>
      <c r="BV28" s="370">
        <v>5645479</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189</v>
      </c>
      <c r="F29" s="437"/>
      <c r="G29" s="437"/>
      <c r="H29" s="437"/>
      <c r="I29" s="437"/>
      <c r="J29" s="437"/>
      <c r="K29" s="438"/>
      <c r="L29" s="458">
        <v>26</v>
      </c>
      <c r="M29" s="459"/>
      <c r="N29" s="459"/>
      <c r="O29" s="459"/>
      <c r="P29" s="501"/>
      <c r="Q29" s="458">
        <v>3660</v>
      </c>
      <c r="R29" s="459"/>
      <c r="S29" s="459"/>
      <c r="T29" s="459"/>
      <c r="U29" s="459"/>
      <c r="V29" s="501"/>
      <c r="W29" s="556"/>
      <c r="X29" s="557"/>
      <c r="Y29" s="558"/>
      <c r="Z29" s="457" t="s">
        <v>190</v>
      </c>
      <c r="AA29" s="437"/>
      <c r="AB29" s="437"/>
      <c r="AC29" s="437"/>
      <c r="AD29" s="437"/>
      <c r="AE29" s="437"/>
      <c r="AF29" s="437"/>
      <c r="AG29" s="438"/>
      <c r="AH29" s="458">
        <v>882</v>
      </c>
      <c r="AI29" s="459"/>
      <c r="AJ29" s="459"/>
      <c r="AK29" s="459"/>
      <c r="AL29" s="501"/>
      <c r="AM29" s="458">
        <v>2608686</v>
      </c>
      <c r="AN29" s="459"/>
      <c r="AO29" s="459"/>
      <c r="AP29" s="459"/>
      <c r="AQ29" s="459"/>
      <c r="AR29" s="501"/>
      <c r="AS29" s="458">
        <v>2958</v>
      </c>
      <c r="AT29" s="459"/>
      <c r="AU29" s="459"/>
      <c r="AV29" s="459"/>
      <c r="AW29" s="459"/>
      <c r="AX29" s="460"/>
      <c r="AY29" s="564"/>
      <c r="AZ29" s="565"/>
      <c r="BA29" s="565"/>
      <c r="BB29" s="566"/>
      <c r="BC29" s="441" t="s">
        <v>191</v>
      </c>
      <c r="BD29" s="442"/>
      <c r="BE29" s="442"/>
      <c r="BF29" s="442"/>
      <c r="BG29" s="442"/>
      <c r="BH29" s="442"/>
      <c r="BI29" s="442"/>
      <c r="BJ29" s="442"/>
      <c r="BK29" s="442"/>
      <c r="BL29" s="442"/>
      <c r="BM29" s="443"/>
      <c r="BN29" s="407">
        <v>3185844</v>
      </c>
      <c r="BO29" s="408"/>
      <c r="BP29" s="408"/>
      <c r="BQ29" s="408"/>
      <c r="BR29" s="408"/>
      <c r="BS29" s="408"/>
      <c r="BT29" s="408"/>
      <c r="BU29" s="409"/>
      <c r="BV29" s="407">
        <v>3314300</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192</v>
      </c>
      <c r="X30" s="575"/>
      <c r="Y30" s="575"/>
      <c r="Z30" s="575"/>
      <c r="AA30" s="575"/>
      <c r="AB30" s="575"/>
      <c r="AC30" s="575"/>
      <c r="AD30" s="575"/>
      <c r="AE30" s="575"/>
      <c r="AF30" s="575"/>
      <c r="AG30" s="576"/>
      <c r="AH30" s="534">
        <v>94.4</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5032596</v>
      </c>
      <c r="BO30" s="527"/>
      <c r="BP30" s="527"/>
      <c r="BQ30" s="527"/>
      <c r="BR30" s="527"/>
      <c r="BS30" s="527"/>
      <c r="BT30" s="527"/>
      <c r="BU30" s="528"/>
      <c r="BV30" s="526">
        <v>4495114</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193</v>
      </c>
      <c r="D32" s="570"/>
      <c r="E32" s="570"/>
      <c r="F32" s="570"/>
      <c r="G32" s="570"/>
      <c r="H32" s="570"/>
      <c r="I32" s="570"/>
      <c r="J32" s="570"/>
      <c r="K32" s="570"/>
      <c r="L32" s="570"/>
      <c r="M32" s="570"/>
      <c r="N32" s="570"/>
      <c r="O32" s="570"/>
      <c r="P32" s="570"/>
      <c r="Q32" s="570"/>
      <c r="R32" s="570"/>
      <c r="S32" s="570"/>
      <c r="U32" s="411" t="s">
        <v>194</v>
      </c>
      <c r="V32" s="411"/>
      <c r="W32" s="411"/>
      <c r="X32" s="411"/>
      <c r="Y32" s="411"/>
      <c r="Z32" s="411"/>
      <c r="AA32" s="411"/>
      <c r="AB32" s="411"/>
      <c r="AC32" s="411"/>
      <c r="AD32" s="411"/>
      <c r="AE32" s="411"/>
      <c r="AF32" s="411"/>
      <c r="AG32" s="411"/>
      <c r="AH32" s="411"/>
      <c r="AI32" s="411"/>
      <c r="AJ32" s="411"/>
      <c r="AK32" s="411"/>
      <c r="AM32" s="411" t="s">
        <v>195</v>
      </c>
      <c r="AN32" s="411"/>
      <c r="AO32" s="411"/>
      <c r="AP32" s="411"/>
      <c r="AQ32" s="411"/>
      <c r="AR32" s="411"/>
      <c r="AS32" s="411"/>
      <c r="AT32" s="411"/>
      <c r="AU32" s="411"/>
      <c r="AV32" s="411"/>
      <c r="AW32" s="411"/>
      <c r="AX32" s="411"/>
      <c r="AY32" s="411"/>
      <c r="AZ32" s="411"/>
      <c r="BA32" s="411"/>
      <c r="BB32" s="411"/>
      <c r="BC32" s="411"/>
      <c r="BE32" s="411" t="s">
        <v>196</v>
      </c>
      <c r="BF32" s="411"/>
      <c r="BG32" s="411"/>
      <c r="BH32" s="411"/>
      <c r="BI32" s="411"/>
      <c r="BJ32" s="411"/>
      <c r="BK32" s="411"/>
      <c r="BL32" s="411"/>
      <c r="BM32" s="411"/>
      <c r="BN32" s="411"/>
      <c r="BO32" s="411"/>
      <c r="BP32" s="411"/>
      <c r="BQ32" s="411"/>
      <c r="BR32" s="411"/>
      <c r="BS32" s="411"/>
      <c r="BT32" s="411"/>
      <c r="BU32" s="411"/>
      <c r="BW32" s="411" t="s">
        <v>197</v>
      </c>
      <c r="BX32" s="411"/>
      <c r="BY32" s="411"/>
      <c r="BZ32" s="411"/>
      <c r="CA32" s="411"/>
      <c r="CB32" s="411"/>
      <c r="CC32" s="411"/>
      <c r="CD32" s="411"/>
      <c r="CE32" s="411"/>
      <c r="CF32" s="411"/>
      <c r="CG32" s="411"/>
      <c r="CH32" s="411"/>
      <c r="CI32" s="411"/>
      <c r="CJ32" s="411"/>
      <c r="CK32" s="411"/>
      <c r="CL32" s="411"/>
      <c r="CM32" s="411"/>
      <c r="CO32" s="411" t="s">
        <v>198</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199</v>
      </c>
      <c r="D33" s="431"/>
      <c r="E33" s="396" t="s">
        <v>200</v>
      </c>
      <c r="F33" s="396"/>
      <c r="G33" s="396"/>
      <c r="H33" s="396"/>
      <c r="I33" s="396"/>
      <c r="J33" s="396"/>
      <c r="K33" s="396"/>
      <c r="L33" s="396"/>
      <c r="M33" s="396"/>
      <c r="N33" s="396"/>
      <c r="O33" s="396"/>
      <c r="P33" s="396"/>
      <c r="Q33" s="396"/>
      <c r="R33" s="396"/>
      <c r="S33" s="396"/>
      <c r="T33" s="206"/>
      <c r="U33" s="431" t="s">
        <v>199</v>
      </c>
      <c r="V33" s="431"/>
      <c r="W33" s="396" t="s">
        <v>200</v>
      </c>
      <c r="X33" s="396"/>
      <c r="Y33" s="396"/>
      <c r="Z33" s="396"/>
      <c r="AA33" s="396"/>
      <c r="AB33" s="396"/>
      <c r="AC33" s="396"/>
      <c r="AD33" s="396"/>
      <c r="AE33" s="396"/>
      <c r="AF33" s="396"/>
      <c r="AG33" s="396"/>
      <c r="AH33" s="396"/>
      <c r="AI33" s="396"/>
      <c r="AJ33" s="396"/>
      <c r="AK33" s="396"/>
      <c r="AL33" s="206"/>
      <c r="AM33" s="431" t="s">
        <v>199</v>
      </c>
      <c r="AN33" s="431"/>
      <c r="AO33" s="396" t="s">
        <v>200</v>
      </c>
      <c r="AP33" s="396"/>
      <c r="AQ33" s="396"/>
      <c r="AR33" s="396"/>
      <c r="AS33" s="396"/>
      <c r="AT33" s="396"/>
      <c r="AU33" s="396"/>
      <c r="AV33" s="396"/>
      <c r="AW33" s="396"/>
      <c r="AX33" s="396"/>
      <c r="AY33" s="396"/>
      <c r="AZ33" s="396"/>
      <c r="BA33" s="396"/>
      <c r="BB33" s="396"/>
      <c r="BC33" s="396"/>
      <c r="BD33" s="207"/>
      <c r="BE33" s="396" t="s">
        <v>201</v>
      </c>
      <c r="BF33" s="396"/>
      <c r="BG33" s="396" t="s">
        <v>202</v>
      </c>
      <c r="BH33" s="396"/>
      <c r="BI33" s="396"/>
      <c r="BJ33" s="396"/>
      <c r="BK33" s="396"/>
      <c r="BL33" s="396"/>
      <c r="BM33" s="396"/>
      <c r="BN33" s="396"/>
      <c r="BO33" s="396"/>
      <c r="BP33" s="396"/>
      <c r="BQ33" s="396"/>
      <c r="BR33" s="396"/>
      <c r="BS33" s="396"/>
      <c r="BT33" s="396"/>
      <c r="BU33" s="396"/>
      <c r="BV33" s="207"/>
      <c r="BW33" s="431" t="s">
        <v>201</v>
      </c>
      <c r="BX33" s="431"/>
      <c r="BY33" s="396" t="s">
        <v>203</v>
      </c>
      <c r="BZ33" s="396"/>
      <c r="CA33" s="396"/>
      <c r="CB33" s="396"/>
      <c r="CC33" s="396"/>
      <c r="CD33" s="396"/>
      <c r="CE33" s="396"/>
      <c r="CF33" s="396"/>
      <c r="CG33" s="396"/>
      <c r="CH33" s="396"/>
      <c r="CI33" s="396"/>
      <c r="CJ33" s="396"/>
      <c r="CK33" s="396"/>
      <c r="CL33" s="396"/>
      <c r="CM33" s="396"/>
      <c r="CN33" s="206"/>
      <c r="CO33" s="431" t="s">
        <v>199</v>
      </c>
      <c r="CP33" s="431"/>
      <c r="CQ33" s="396" t="s">
        <v>204</v>
      </c>
      <c r="CR33" s="396"/>
      <c r="CS33" s="396"/>
      <c r="CT33" s="396"/>
      <c r="CU33" s="396"/>
      <c r="CV33" s="396"/>
      <c r="CW33" s="396"/>
      <c r="CX33" s="396"/>
      <c r="CY33" s="396"/>
      <c r="CZ33" s="396"/>
      <c r="DA33" s="396"/>
      <c r="DB33" s="396"/>
      <c r="DC33" s="396"/>
      <c r="DD33" s="396"/>
      <c r="DE33" s="396"/>
      <c r="DF33" s="206"/>
      <c r="DG33" s="596" t="s">
        <v>205</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5</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8</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f>IF(BG34="","",MAX(C34:D43,U34:V43,AM34:AN43)+1)</f>
        <v>11</v>
      </c>
      <c r="BF34" s="597"/>
      <c r="BG34" s="598" t="str">
        <f>IF('各会計、関係団体の財政状況及び健全化判断比率'!B34="","",'各会計、関係団体の財政状況及び健全化判断比率'!B34)</f>
        <v>港湾上屋事業特別会計</v>
      </c>
      <c r="BH34" s="598"/>
      <c r="BI34" s="598"/>
      <c r="BJ34" s="598"/>
      <c r="BK34" s="598"/>
      <c r="BL34" s="598"/>
      <c r="BM34" s="598"/>
      <c r="BN34" s="598"/>
      <c r="BO34" s="598"/>
      <c r="BP34" s="598"/>
      <c r="BQ34" s="598"/>
      <c r="BR34" s="598"/>
      <c r="BS34" s="598"/>
      <c r="BT34" s="598"/>
      <c r="BU34" s="598"/>
      <c r="BV34" s="181"/>
      <c r="BW34" s="597">
        <f>IF(BY34="","",MAX(C34:D43,U34:V43,AM34:AN43,BE34:BF43)+1)</f>
        <v>14</v>
      </c>
      <c r="BX34" s="597"/>
      <c r="BY34" s="598" t="str">
        <f>IF('各会計、関係団体の財政状況及び健全化判断比率'!B68="","",'各会計、関係団体の財政状況及び健全化判断比率'!B68)</f>
        <v>愛媛県市町総合事務組合（消防補填事業分）</v>
      </c>
      <c r="BZ34" s="598"/>
      <c r="CA34" s="598"/>
      <c r="CB34" s="598"/>
      <c r="CC34" s="598"/>
      <c r="CD34" s="598"/>
      <c r="CE34" s="598"/>
      <c r="CF34" s="598"/>
      <c r="CG34" s="598"/>
      <c r="CH34" s="598"/>
      <c r="CI34" s="598"/>
      <c r="CJ34" s="598"/>
      <c r="CK34" s="598"/>
      <c r="CL34" s="598"/>
      <c r="CM34" s="598"/>
      <c r="CN34" s="181"/>
      <c r="CO34" s="597">
        <f>IF(CQ34="","",MAX(C34:D43,U34:V43,AM34:AN43,BE34:BF43,BW34:BX43)+1)</f>
        <v>19</v>
      </c>
      <c r="CP34" s="597"/>
      <c r="CQ34" s="598" t="str">
        <f>IF('各会計、関係団体の財政状況及び健全化判断比率'!BS7="","",'各会計、関係団体の財政状況及び健全化判断比率'!BS7)</f>
        <v>西条市産業情報支援センター</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ひうち地域振興整備事業特別会計</v>
      </c>
      <c r="F35" s="598"/>
      <c r="G35" s="598"/>
      <c r="H35" s="598"/>
      <c r="I35" s="598"/>
      <c r="J35" s="598"/>
      <c r="K35" s="598"/>
      <c r="L35" s="598"/>
      <c r="M35" s="598"/>
      <c r="N35" s="598"/>
      <c r="O35" s="598"/>
      <c r="P35" s="598"/>
      <c r="Q35" s="598"/>
      <c r="R35" s="598"/>
      <c r="S35" s="598"/>
      <c r="T35" s="181"/>
      <c r="U35" s="597">
        <f>IF(W35="","",U34+1)</f>
        <v>6</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9</v>
      </c>
      <c r="AN35" s="597"/>
      <c r="AO35" s="598" t="str">
        <f>IF('各会計、関係団体の財政状況及び健全化判断比率'!B32="","",'各会計、関係団体の財政状況及び健全化判断比率'!B32)</f>
        <v>病院事業会計</v>
      </c>
      <c r="AP35" s="598"/>
      <c r="AQ35" s="598"/>
      <c r="AR35" s="598"/>
      <c r="AS35" s="598"/>
      <c r="AT35" s="598"/>
      <c r="AU35" s="598"/>
      <c r="AV35" s="598"/>
      <c r="AW35" s="598"/>
      <c r="AX35" s="598"/>
      <c r="AY35" s="598"/>
      <c r="AZ35" s="598"/>
      <c r="BA35" s="598"/>
      <c r="BB35" s="598"/>
      <c r="BC35" s="598"/>
      <c r="BD35" s="181"/>
      <c r="BE35" s="597">
        <f t="shared" ref="BE35:BE43" si="1">IF(BG35="","",BE34+1)</f>
        <v>12</v>
      </c>
      <c r="BF35" s="597"/>
      <c r="BG35" s="598" t="str">
        <f>IF('各会計、関係団体の財政状況及び健全化判断比率'!B35="","",'各会計、関係団体の財政状況及び健全化判断比率'!B35)</f>
        <v>小松地域交流事業特別会計</v>
      </c>
      <c r="BH35" s="598"/>
      <c r="BI35" s="598"/>
      <c r="BJ35" s="598"/>
      <c r="BK35" s="598"/>
      <c r="BL35" s="598"/>
      <c r="BM35" s="598"/>
      <c r="BN35" s="598"/>
      <c r="BO35" s="598"/>
      <c r="BP35" s="598"/>
      <c r="BQ35" s="598"/>
      <c r="BR35" s="598"/>
      <c r="BS35" s="598"/>
      <c r="BT35" s="598"/>
      <c r="BU35" s="598"/>
      <c r="BV35" s="181"/>
      <c r="BW35" s="597">
        <f t="shared" ref="BW35:BW43" si="2">IF(BY35="","",BW34+1)</f>
        <v>15</v>
      </c>
      <c r="BX35" s="597"/>
      <c r="BY35" s="598" t="str">
        <f>IF('各会計、関係団体の財政状況及び健全化判断比率'!B69="","",'各会計、関係団体の財政状況及び健全化判断比率'!B69)</f>
        <v>愛媛県市町総合事務組合（交通災害事業分）</v>
      </c>
      <c r="BZ35" s="598"/>
      <c r="CA35" s="598"/>
      <c r="CB35" s="598"/>
      <c r="CC35" s="598"/>
      <c r="CD35" s="598"/>
      <c r="CE35" s="598"/>
      <c r="CF35" s="598"/>
      <c r="CG35" s="598"/>
      <c r="CH35" s="598"/>
      <c r="CI35" s="598"/>
      <c r="CJ35" s="598"/>
      <c r="CK35" s="598"/>
      <c r="CL35" s="598"/>
      <c r="CM35" s="598"/>
      <c r="CN35" s="181"/>
      <c r="CO35" s="597">
        <f t="shared" ref="CO35:CO43" si="3">IF(CQ35="","",CO34+1)</f>
        <v>20</v>
      </c>
      <c r="CP35" s="597"/>
      <c r="CQ35" s="598" t="str">
        <f>IF('各会計、関係団体の財政状況及び健全化判断比率'!BS8="","",'各会計、関係団体の財政状況及び健全化判断比率'!BS8)</f>
        <v>西条市スポーツ協会</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f>IF(E36="","",C35+1)</f>
        <v>3</v>
      </c>
      <c r="D36" s="597"/>
      <c r="E36" s="598" t="str">
        <f>IF('各会計、関係団体の財政状況及び健全化判断比率'!B9="","",'各会計、関係団体の財政状況及び健全化判断比率'!B9)</f>
        <v>土地開発事業特別会計</v>
      </c>
      <c r="F36" s="598"/>
      <c r="G36" s="598"/>
      <c r="H36" s="598"/>
      <c r="I36" s="598"/>
      <c r="J36" s="598"/>
      <c r="K36" s="598"/>
      <c r="L36" s="598"/>
      <c r="M36" s="598"/>
      <c r="N36" s="598"/>
      <c r="O36" s="598"/>
      <c r="P36" s="598"/>
      <c r="Q36" s="598"/>
      <c r="R36" s="598"/>
      <c r="S36" s="598"/>
      <c r="T36" s="181"/>
      <c r="U36" s="597">
        <f t="shared" ref="U36:U43" si="4">IF(W36="","",U35+1)</f>
        <v>7</v>
      </c>
      <c r="V36" s="597"/>
      <c r="W36" s="598" t="str">
        <f>IF('各会計、関係団体の財政状況及び健全化判断比率'!B30="","",'各会計、関係団体の財政状況及び健全化判断比率'!B30)</f>
        <v>後期高齢者医療保険特別会計</v>
      </c>
      <c r="X36" s="598"/>
      <c r="Y36" s="598"/>
      <c r="Z36" s="598"/>
      <c r="AA36" s="598"/>
      <c r="AB36" s="598"/>
      <c r="AC36" s="598"/>
      <c r="AD36" s="598"/>
      <c r="AE36" s="598"/>
      <c r="AF36" s="598"/>
      <c r="AG36" s="598"/>
      <c r="AH36" s="598"/>
      <c r="AI36" s="598"/>
      <c r="AJ36" s="598"/>
      <c r="AK36" s="598"/>
      <c r="AL36" s="181"/>
      <c r="AM36" s="597">
        <f t="shared" si="0"/>
        <v>10</v>
      </c>
      <c r="AN36" s="597"/>
      <c r="AO36" s="598" t="str">
        <f>IF('各会計、関係団体の財政状況及び健全化判断比率'!B33="","",'各会計、関係団体の財政状況及び健全化判断比率'!B33)</f>
        <v>公共下水道事業会計</v>
      </c>
      <c r="AP36" s="598"/>
      <c r="AQ36" s="598"/>
      <c r="AR36" s="598"/>
      <c r="AS36" s="598"/>
      <c r="AT36" s="598"/>
      <c r="AU36" s="598"/>
      <c r="AV36" s="598"/>
      <c r="AW36" s="598"/>
      <c r="AX36" s="598"/>
      <c r="AY36" s="598"/>
      <c r="AZ36" s="598"/>
      <c r="BA36" s="598"/>
      <c r="BB36" s="598"/>
      <c r="BC36" s="598"/>
      <c r="BD36" s="181"/>
      <c r="BE36" s="597">
        <f t="shared" si="1"/>
        <v>13</v>
      </c>
      <c r="BF36" s="597"/>
      <c r="BG36" s="598" t="str">
        <f>IF('各会計、関係団体の財政状況及び健全化判断比率'!B36="","",'各会計、関係団体の財政状況及び健全化判断比率'!B36)</f>
        <v>本谷温泉事業特別会計</v>
      </c>
      <c r="BH36" s="598"/>
      <c r="BI36" s="598"/>
      <c r="BJ36" s="598"/>
      <c r="BK36" s="598"/>
      <c r="BL36" s="598"/>
      <c r="BM36" s="598"/>
      <c r="BN36" s="598"/>
      <c r="BO36" s="598"/>
      <c r="BP36" s="598"/>
      <c r="BQ36" s="598"/>
      <c r="BR36" s="598"/>
      <c r="BS36" s="598"/>
      <c r="BT36" s="598"/>
      <c r="BU36" s="598"/>
      <c r="BV36" s="181"/>
      <c r="BW36" s="597">
        <f t="shared" si="2"/>
        <v>16</v>
      </c>
      <c r="BX36" s="597"/>
      <c r="BY36" s="598" t="str">
        <f>IF('各会計、関係団体の財政状況及び健全化判断比率'!B70="","",'各会計、関係団体の財政状況及び健全化判断比率'!B70)</f>
        <v>愛媛県地方税滞納整理機構</v>
      </c>
      <c r="BZ36" s="598"/>
      <c r="CA36" s="598"/>
      <c r="CB36" s="598"/>
      <c r="CC36" s="598"/>
      <c r="CD36" s="598"/>
      <c r="CE36" s="598"/>
      <c r="CF36" s="598"/>
      <c r="CG36" s="598"/>
      <c r="CH36" s="598"/>
      <c r="CI36" s="598"/>
      <c r="CJ36" s="598"/>
      <c r="CK36" s="598"/>
      <c r="CL36" s="598"/>
      <c r="CM36" s="598"/>
      <c r="CN36" s="181"/>
      <c r="CO36" s="597">
        <f t="shared" si="3"/>
        <v>21</v>
      </c>
      <c r="CP36" s="597"/>
      <c r="CQ36" s="598" t="str">
        <f>IF('各会計、関係団体の財政状況及び健全化判断比率'!BS9="","",'各会計、関係団体の財政状況及び健全化判断比率'!BS9)</f>
        <v>西条市土地開発公社</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f>IF(E37="","",C36+1)</f>
        <v>4</v>
      </c>
      <c r="D37" s="597"/>
      <c r="E37" s="598" t="str">
        <f>IF('各会計、関係団体の財政状況及び健全化判断比率'!B10="","",'各会計、関係団体の財政状況及び健全化判断比率'!B10)</f>
        <v>畑地かん水事業特別会計</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17</v>
      </c>
      <c r="BX37" s="597"/>
      <c r="BY37" s="598" t="str">
        <f>IF('各会計、関係団体の財政状況及び健全化判断比率'!B71="","",'各会計、関係団体の財政状況及び健全化判断比率'!B71)</f>
        <v>愛媛県後期高齢者医療広域連合（一般会計）</v>
      </c>
      <c r="BZ37" s="598"/>
      <c r="CA37" s="598"/>
      <c r="CB37" s="598"/>
      <c r="CC37" s="598"/>
      <c r="CD37" s="598"/>
      <c r="CE37" s="598"/>
      <c r="CF37" s="598"/>
      <c r="CG37" s="598"/>
      <c r="CH37" s="598"/>
      <c r="CI37" s="598"/>
      <c r="CJ37" s="598"/>
      <c r="CK37" s="598"/>
      <c r="CL37" s="598"/>
      <c r="CM37" s="598"/>
      <c r="CN37" s="181"/>
      <c r="CO37" s="597">
        <f t="shared" si="3"/>
        <v>22</v>
      </c>
      <c r="CP37" s="597"/>
      <c r="CQ37" s="598" t="str">
        <f>IF('各会計、関係団体の財政状況及び健全化判断比率'!BS10="","",'各会計、関係団体の財政状況及び健全化判断比率'!BS10)</f>
        <v>佐伯記念育英会</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18</v>
      </c>
      <c r="BX38" s="597"/>
      <c r="BY38" s="598" t="str">
        <f>IF('各会計、関係団体の財政状況及び健全化判断比率'!B72="","",'各会計、関係団体の財政状況及び健全化判断比率'!B72)</f>
        <v>愛媛県後期高齢者医療広域連合（後期高齢者医療特別会計）</v>
      </c>
      <c r="BZ38" s="598"/>
      <c r="CA38" s="598"/>
      <c r="CB38" s="598"/>
      <c r="CC38" s="598"/>
      <c r="CD38" s="598"/>
      <c r="CE38" s="598"/>
      <c r="CF38" s="598"/>
      <c r="CG38" s="598"/>
      <c r="CH38" s="598"/>
      <c r="CI38" s="598"/>
      <c r="CJ38" s="598"/>
      <c r="CK38" s="598"/>
      <c r="CL38" s="598"/>
      <c r="CM38" s="598"/>
      <c r="CN38" s="181"/>
      <c r="CO38" s="597">
        <f t="shared" si="3"/>
        <v>23</v>
      </c>
      <c r="CP38" s="597"/>
      <c r="CQ38" s="598" t="str">
        <f>IF('各会計、関係団体の財政状況及び健全化判断比率'!BS11="","",'各会計、関係団体の財政状況及び健全化判断比率'!BS11)</f>
        <v>ソラヤマいしづち</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206</v>
      </c>
      <c r="E46" s="600" t="s">
        <v>207</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208</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209</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210</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211</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212</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213</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214</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lInypItAtGzgWdjLgMyOeVQol8fCrCGZXuAFFkEZeTHEbVGhQXB5lYZXiWmyx079rA1roC74l/n18HpQ2FniXg==" saltValue="luniMJI3/s77POc1fCiHb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0"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K22" zoomScale="70" zoomScaleNormal="7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2">
      <c r="A34" s="22"/>
      <c r="B34" s="31"/>
      <c r="C34" s="1151" t="s">
        <v>569</v>
      </c>
      <c r="D34" s="1151"/>
      <c r="E34" s="1152"/>
      <c r="F34" s="32">
        <v>9.0299999999999994</v>
      </c>
      <c r="G34" s="33">
        <v>8.74</v>
      </c>
      <c r="H34" s="33">
        <v>10.94</v>
      </c>
      <c r="I34" s="33">
        <v>12.85</v>
      </c>
      <c r="J34" s="34">
        <v>13.79</v>
      </c>
      <c r="K34" s="22"/>
      <c r="L34" s="22"/>
      <c r="M34" s="22"/>
      <c r="N34" s="22"/>
      <c r="O34" s="22"/>
      <c r="P34" s="22"/>
    </row>
    <row r="35" spans="1:16" ht="39" customHeight="1" x14ac:dyDescent="0.2">
      <c r="A35" s="22"/>
      <c r="B35" s="35"/>
      <c r="C35" s="1145" t="s">
        <v>570</v>
      </c>
      <c r="D35" s="1146"/>
      <c r="E35" s="1147"/>
      <c r="F35" s="36">
        <v>5.74</v>
      </c>
      <c r="G35" s="37">
        <v>5.95</v>
      </c>
      <c r="H35" s="37">
        <v>5.76</v>
      </c>
      <c r="I35" s="37">
        <v>5.31</v>
      </c>
      <c r="J35" s="38">
        <v>5</v>
      </c>
      <c r="K35" s="22"/>
      <c r="L35" s="22"/>
      <c r="M35" s="22"/>
      <c r="N35" s="22"/>
      <c r="O35" s="22"/>
      <c r="P35" s="22"/>
    </row>
    <row r="36" spans="1:16" ht="39" customHeight="1" x14ac:dyDescent="0.2">
      <c r="A36" s="22"/>
      <c r="B36" s="35"/>
      <c r="C36" s="1145" t="s">
        <v>571</v>
      </c>
      <c r="D36" s="1146"/>
      <c r="E36" s="1147"/>
      <c r="F36" s="36" t="s">
        <v>521</v>
      </c>
      <c r="G36" s="37" t="s">
        <v>521</v>
      </c>
      <c r="H36" s="37" t="s">
        <v>521</v>
      </c>
      <c r="I36" s="37" t="s">
        <v>521</v>
      </c>
      <c r="J36" s="38">
        <v>1.02</v>
      </c>
      <c r="K36" s="22"/>
      <c r="L36" s="22"/>
      <c r="M36" s="22"/>
      <c r="N36" s="22"/>
      <c r="O36" s="22"/>
      <c r="P36" s="22"/>
    </row>
    <row r="37" spans="1:16" ht="39" customHeight="1" x14ac:dyDescent="0.2">
      <c r="A37" s="22"/>
      <c r="B37" s="35"/>
      <c r="C37" s="1145" t="s">
        <v>572</v>
      </c>
      <c r="D37" s="1146"/>
      <c r="E37" s="1147"/>
      <c r="F37" s="36" t="s">
        <v>521</v>
      </c>
      <c r="G37" s="37" t="s">
        <v>521</v>
      </c>
      <c r="H37" s="37">
        <v>0.81</v>
      </c>
      <c r="I37" s="37">
        <v>0.83</v>
      </c>
      <c r="J37" s="38">
        <v>0.8</v>
      </c>
      <c r="K37" s="22"/>
      <c r="L37" s="22"/>
      <c r="M37" s="22"/>
      <c r="N37" s="22"/>
      <c r="O37" s="22"/>
      <c r="P37" s="22"/>
    </row>
    <row r="38" spans="1:16" ht="39" customHeight="1" x14ac:dyDescent="0.2">
      <c r="A38" s="22"/>
      <c r="B38" s="35"/>
      <c r="C38" s="1145" t="s">
        <v>573</v>
      </c>
      <c r="D38" s="1146"/>
      <c r="E38" s="1147"/>
      <c r="F38" s="36">
        <v>0.1</v>
      </c>
      <c r="G38" s="37">
        <v>0.11</v>
      </c>
      <c r="H38" s="37">
        <v>0.1</v>
      </c>
      <c r="I38" s="37">
        <v>0.11</v>
      </c>
      <c r="J38" s="38">
        <v>0.12</v>
      </c>
      <c r="K38" s="22"/>
      <c r="L38" s="22"/>
      <c r="M38" s="22"/>
      <c r="N38" s="22"/>
      <c r="O38" s="22"/>
      <c r="P38" s="22"/>
    </row>
    <row r="39" spans="1:16" ht="39" customHeight="1" x14ac:dyDescent="0.2">
      <c r="A39" s="22"/>
      <c r="B39" s="35"/>
      <c r="C39" s="1145" t="s">
        <v>574</v>
      </c>
      <c r="D39" s="1146"/>
      <c r="E39" s="1147"/>
      <c r="F39" s="36">
        <v>1.44</v>
      </c>
      <c r="G39" s="37">
        <v>0.59</v>
      </c>
      <c r="H39" s="37">
        <v>0.36</v>
      </c>
      <c r="I39" s="37">
        <v>0.28999999999999998</v>
      </c>
      <c r="J39" s="38">
        <v>0.1</v>
      </c>
      <c r="K39" s="22"/>
      <c r="L39" s="22"/>
      <c r="M39" s="22"/>
      <c r="N39" s="22"/>
      <c r="O39" s="22"/>
      <c r="P39" s="22"/>
    </row>
    <row r="40" spans="1:16" ht="39" customHeight="1" x14ac:dyDescent="0.2">
      <c r="A40" s="22"/>
      <c r="B40" s="35"/>
      <c r="C40" s="1145" t="s">
        <v>575</v>
      </c>
      <c r="D40" s="1146"/>
      <c r="E40" s="1147"/>
      <c r="F40" s="36">
        <v>0.04</v>
      </c>
      <c r="G40" s="37">
        <v>0.04</v>
      </c>
      <c r="H40" s="37">
        <v>0.04</v>
      </c>
      <c r="I40" s="37">
        <v>0.04</v>
      </c>
      <c r="J40" s="38">
        <v>0.04</v>
      </c>
      <c r="K40" s="22"/>
      <c r="L40" s="22"/>
      <c r="M40" s="22"/>
      <c r="N40" s="22"/>
      <c r="O40" s="22"/>
      <c r="P40" s="22"/>
    </row>
    <row r="41" spans="1:16" ht="39" customHeight="1" x14ac:dyDescent="0.2">
      <c r="A41" s="22"/>
      <c r="B41" s="35"/>
      <c r="C41" s="1145" t="s">
        <v>576</v>
      </c>
      <c r="D41" s="1146"/>
      <c r="E41" s="1147"/>
      <c r="F41" s="36">
        <v>0.04</v>
      </c>
      <c r="G41" s="37">
        <v>0.04</v>
      </c>
      <c r="H41" s="37">
        <v>0.04</v>
      </c>
      <c r="I41" s="37">
        <v>0.03</v>
      </c>
      <c r="J41" s="38">
        <v>0.03</v>
      </c>
      <c r="K41" s="22"/>
      <c r="L41" s="22"/>
      <c r="M41" s="22"/>
      <c r="N41" s="22"/>
      <c r="O41" s="22"/>
      <c r="P41" s="22"/>
    </row>
    <row r="42" spans="1:16" ht="39" customHeight="1" x14ac:dyDescent="0.2">
      <c r="A42" s="22"/>
      <c r="B42" s="39"/>
      <c r="C42" s="1145" t="s">
        <v>577</v>
      </c>
      <c r="D42" s="1146"/>
      <c r="E42" s="1147"/>
      <c r="F42" s="36" t="s">
        <v>521</v>
      </c>
      <c r="G42" s="37" t="s">
        <v>521</v>
      </c>
      <c r="H42" s="37" t="s">
        <v>521</v>
      </c>
      <c r="I42" s="37" t="s">
        <v>521</v>
      </c>
      <c r="J42" s="38" t="s">
        <v>521</v>
      </c>
      <c r="K42" s="22"/>
      <c r="L42" s="22"/>
      <c r="M42" s="22"/>
      <c r="N42" s="22"/>
      <c r="O42" s="22"/>
      <c r="P42" s="22"/>
    </row>
    <row r="43" spans="1:16" ht="39" customHeight="1" thickBot="1" x14ac:dyDescent="0.25">
      <c r="A43" s="22"/>
      <c r="B43" s="40"/>
      <c r="C43" s="1148" t="s">
        <v>578</v>
      </c>
      <c r="D43" s="1149"/>
      <c r="E43" s="1150"/>
      <c r="F43" s="41">
        <v>0.54</v>
      </c>
      <c r="G43" s="42">
        <v>1.05</v>
      </c>
      <c r="H43" s="42">
        <v>0.74</v>
      </c>
      <c r="I43" s="42">
        <v>1.1399999999999999</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Q65UVlYb5jbiRxLgtINit1IHDf9y3ZlNmhyk9HCx0e4olRqG7SLFgEFfFUiKFhr4bPwJMbH47l4NFJHmnVkdCw==" saltValue="Wt37VuTIvrH3JEdIgXaDN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O34" zoomScale="70" zoomScaleNormal="70" zoomScaleSheetLayoutView="55" workbookViewId="0">
      <selection activeCell="D55" sqref="D55"/>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4135</v>
      </c>
      <c r="L45" s="60">
        <v>4126</v>
      </c>
      <c r="M45" s="60">
        <v>4418</v>
      </c>
      <c r="N45" s="60">
        <v>4780</v>
      </c>
      <c r="O45" s="61">
        <v>5206</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521</v>
      </c>
      <c r="L46" s="64" t="s">
        <v>521</v>
      </c>
      <c r="M46" s="64" t="s">
        <v>521</v>
      </c>
      <c r="N46" s="64" t="s">
        <v>521</v>
      </c>
      <c r="O46" s="65" t="s">
        <v>521</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521</v>
      </c>
      <c r="L47" s="64" t="s">
        <v>521</v>
      </c>
      <c r="M47" s="64" t="s">
        <v>521</v>
      </c>
      <c r="N47" s="64" t="s">
        <v>521</v>
      </c>
      <c r="O47" s="65" t="s">
        <v>521</v>
      </c>
      <c r="P47" s="48"/>
      <c r="Q47" s="48"/>
      <c r="R47" s="48"/>
      <c r="S47" s="48"/>
      <c r="T47" s="48"/>
      <c r="U47" s="48"/>
    </row>
    <row r="48" spans="1:21" ht="30.75" customHeight="1" x14ac:dyDescent="0.2">
      <c r="A48" s="48"/>
      <c r="B48" s="1155"/>
      <c r="C48" s="1156"/>
      <c r="D48" s="62"/>
      <c r="E48" s="1161" t="s">
        <v>15</v>
      </c>
      <c r="F48" s="1161"/>
      <c r="G48" s="1161"/>
      <c r="H48" s="1161"/>
      <c r="I48" s="1161"/>
      <c r="J48" s="1162"/>
      <c r="K48" s="63">
        <v>1597</v>
      </c>
      <c r="L48" s="64">
        <v>1465</v>
      </c>
      <c r="M48" s="64">
        <v>1580</v>
      </c>
      <c r="N48" s="64">
        <v>1428</v>
      </c>
      <c r="O48" s="65">
        <v>1445</v>
      </c>
      <c r="P48" s="48"/>
      <c r="Q48" s="48"/>
      <c r="R48" s="48"/>
      <c r="S48" s="48"/>
      <c r="T48" s="48"/>
      <c r="U48" s="48"/>
    </row>
    <row r="49" spans="1:21" ht="30.75" customHeight="1" x14ac:dyDescent="0.2">
      <c r="A49" s="48"/>
      <c r="B49" s="1155"/>
      <c r="C49" s="1156"/>
      <c r="D49" s="62"/>
      <c r="E49" s="1161" t="s">
        <v>16</v>
      </c>
      <c r="F49" s="1161"/>
      <c r="G49" s="1161"/>
      <c r="H49" s="1161"/>
      <c r="I49" s="1161"/>
      <c r="J49" s="1162"/>
      <c r="K49" s="63" t="s">
        <v>521</v>
      </c>
      <c r="L49" s="64" t="s">
        <v>521</v>
      </c>
      <c r="M49" s="64" t="s">
        <v>521</v>
      </c>
      <c r="N49" s="64" t="s">
        <v>521</v>
      </c>
      <c r="O49" s="65" t="s">
        <v>521</v>
      </c>
      <c r="P49" s="48"/>
      <c r="Q49" s="48"/>
      <c r="R49" s="48"/>
      <c r="S49" s="48"/>
      <c r="T49" s="48"/>
      <c r="U49" s="48"/>
    </row>
    <row r="50" spans="1:21" ht="30.75" customHeight="1" x14ac:dyDescent="0.2">
      <c r="A50" s="48"/>
      <c r="B50" s="1155"/>
      <c r="C50" s="1156"/>
      <c r="D50" s="62"/>
      <c r="E50" s="1161" t="s">
        <v>17</v>
      </c>
      <c r="F50" s="1161"/>
      <c r="G50" s="1161"/>
      <c r="H50" s="1161"/>
      <c r="I50" s="1161"/>
      <c r="J50" s="1162"/>
      <c r="K50" s="63">
        <v>9</v>
      </c>
      <c r="L50" s="64">
        <v>30</v>
      </c>
      <c r="M50" s="64">
        <v>38</v>
      </c>
      <c r="N50" s="64">
        <v>38</v>
      </c>
      <c r="O50" s="65">
        <v>38</v>
      </c>
      <c r="P50" s="48"/>
      <c r="Q50" s="48"/>
      <c r="R50" s="48"/>
      <c r="S50" s="48"/>
      <c r="T50" s="48"/>
      <c r="U50" s="48"/>
    </row>
    <row r="51" spans="1:21" ht="30.75" customHeight="1" x14ac:dyDescent="0.2">
      <c r="A51" s="48"/>
      <c r="B51" s="1157"/>
      <c r="C51" s="1158"/>
      <c r="D51" s="66"/>
      <c r="E51" s="1161" t="s">
        <v>18</v>
      </c>
      <c r="F51" s="1161"/>
      <c r="G51" s="1161"/>
      <c r="H51" s="1161"/>
      <c r="I51" s="1161"/>
      <c r="J51" s="1162"/>
      <c r="K51" s="63" t="s">
        <v>521</v>
      </c>
      <c r="L51" s="64" t="s">
        <v>521</v>
      </c>
      <c r="M51" s="64" t="s">
        <v>521</v>
      </c>
      <c r="N51" s="64" t="s">
        <v>521</v>
      </c>
      <c r="O51" s="65" t="s">
        <v>521</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4225</v>
      </c>
      <c r="L52" s="64">
        <v>4211</v>
      </c>
      <c r="M52" s="64">
        <v>4391</v>
      </c>
      <c r="N52" s="64">
        <v>4571</v>
      </c>
      <c r="O52" s="65">
        <v>4773</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1516</v>
      </c>
      <c r="L53" s="69">
        <v>1410</v>
      </c>
      <c r="M53" s="69">
        <v>1645</v>
      </c>
      <c r="N53" s="69">
        <v>1675</v>
      </c>
      <c r="O53" s="70">
        <v>1916</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579</v>
      </c>
      <c r="P56" s="48"/>
      <c r="Q56" s="48"/>
      <c r="R56" s="48"/>
      <c r="S56" s="48"/>
      <c r="T56" s="48"/>
      <c r="U56" s="48"/>
    </row>
    <row r="57" spans="1:21" ht="31.5" customHeight="1" thickBot="1" x14ac:dyDescent="0.25">
      <c r="A57" s="48"/>
      <c r="B57" s="76"/>
      <c r="C57" s="77"/>
      <c r="D57" s="77"/>
      <c r="E57" s="78"/>
      <c r="F57" s="78"/>
      <c r="G57" s="78"/>
      <c r="H57" s="78"/>
      <c r="I57" s="78"/>
      <c r="J57" s="79" t="s">
        <v>2</v>
      </c>
      <c r="K57" s="80" t="s">
        <v>580</v>
      </c>
      <c r="L57" s="81" t="s">
        <v>581</v>
      </c>
      <c r="M57" s="81" t="s">
        <v>582</v>
      </c>
      <c r="N57" s="81" t="s">
        <v>583</v>
      </c>
      <c r="O57" s="82" t="s">
        <v>584</v>
      </c>
      <c r="P57" s="48"/>
      <c r="Q57" s="48"/>
      <c r="R57" s="48"/>
      <c r="S57" s="48"/>
      <c r="T57" s="48"/>
      <c r="U57" s="48"/>
    </row>
    <row r="58" spans="1:21" ht="31.5" customHeight="1" x14ac:dyDescent="0.2">
      <c r="B58" s="1169" t="s">
        <v>26</v>
      </c>
      <c r="C58" s="1170"/>
      <c r="D58" s="1175" t="s">
        <v>27</v>
      </c>
      <c r="E58" s="1176"/>
      <c r="F58" s="1176"/>
      <c r="G58" s="1176"/>
      <c r="H58" s="1176"/>
      <c r="I58" s="1176"/>
      <c r="J58" s="1177"/>
      <c r="K58" s="83"/>
      <c r="L58" s="84"/>
      <c r="M58" s="84"/>
      <c r="N58" s="84"/>
      <c r="O58" s="85"/>
    </row>
    <row r="59" spans="1:21" ht="31.5" customHeight="1" x14ac:dyDescent="0.2">
      <c r="B59" s="1171"/>
      <c r="C59" s="1172"/>
      <c r="D59" s="1178" t="s">
        <v>28</v>
      </c>
      <c r="E59" s="1179"/>
      <c r="F59" s="1179"/>
      <c r="G59" s="1179"/>
      <c r="H59" s="1179"/>
      <c r="I59" s="1179"/>
      <c r="J59" s="1180"/>
      <c r="K59" s="86"/>
      <c r="L59" s="87"/>
      <c r="M59" s="87"/>
      <c r="N59" s="87"/>
      <c r="O59" s="88"/>
    </row>
    <row r="60" spans="1:21" ht="31.5" customHeight="1" thickBot="1" x14ac:dyDescent="0.25">
      <c r="B60" s="1173"/>
      <c r="C60" s="1174"/>
      <c r="D60" s="1181" t="s">
        <v>29</v>
      </c>
      <c r="E60" s="1182"/>
      <c r="F60" s="1182"/>
      <c r="G60" s="1182"/>
      <c r="H60" s="1182"/>
      <c r="I60" s="1182"/>
      <c r="J60" s="1183"/>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w/mcUn0fT9aCc7pg4PExzXBHaefnoxnINThLQuxMv/AFCI75kJB/hEeDEGi1+xt9ela26fOGit0CX1nPl1GYTA==" saltValue="5vR7J+DySV6e6ayDzWflu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L36" zoomScale="85" zoomScaleNormal="85" zoomScaleSheetLayoutView="100" workbookViewId="0">
      <selection activeCell="G39" sqref="G39"/>
    </sheetView>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562</v>
      </c>
      <c r="J40" s="103" t="s">
        <v>563</v>
      </c>
      <c r="K40" s="103" t="s">
        <v>564</v>
      </c>
      <c r="L40" s="103" t="s">
        <v>565</v>
      </c>
      <c r="M40" s="104" t="s">
        <v>566</v>
      </c>
    </row>
    <row r="41" spans="2:13" ht="27.75" customHeight="1" x14ac:dyDescent="0.2">
      <c r="B41" s="1184" t="s">
        <v>32</v>
      </c>
      <c r="C41" s="1185"/>
      <c r="D41" s="105"/>
      <c r="E41" s="1190" t="s">
        <v>33</v>
      </c>
      <c r="F41" s="1190"/>
      <c r="G41" s="1190"/>
      <c r="H41" s="1191"/>
      <c r="I41" s="355">
        <v>56500</v>
      </c>
      <c r="J41" s="356">
        <v>61947</v>
      </c>
      <c r="K41" s="356">
        <v>62070</v>
      </c>
      <c r="L41" s="356">
        <v>61639</v>
      </c>
      <c r="M41" s="357">
        <v>60566</v>
      </c>
    </row>
    <row r="42" spans="2:13" ht="27.75" customHeight="1" x14ac:dyDescent="0.2">
      <c r="B42" s="1186"/>
      <c r="C42" s="1187"/>
      <c r="D42" s="106"/>
      <c r="E42" s="1192" t="s">
        <v>34</v>
      </c>
      <c r="F42" s="1192"/>
      <c r="G42" s="1192"/>
      <c r="H42" s="1193"/>
      <c r="I42" s="358" t="s">
        <v>521</v>
      </c>
      <c r="J42" s="359" t="s">
        <v>521</v>
      </c>
      <c r="K42" s="359">
        <v>1</v>
      </c>
      <c r="L42" s="359">
        <v>0</v>
      </c>
      <c r="M42" s="360" t="s">
        <v>521</v>
      </c>
    </row>
    <row r="43" spans="2:13" ht="27.75" customHeight="1" x14ac:dyDescent="0.2">
      <c r="B43" s="1186"/>
      <c r="C43" s="1187"/>
      <c r="D43" s="106"/>
      <c r="E43" s="1192" t="s">
        <v>35</v>
      </c>
      <c r="F43" s="1192"/>
      <c r="G43" s="1192"/>
      <c r="H43" s="1193"/>
      <c r="I43" s="358">
        <v>18596</v>
      </c>
      <c r="J43" s="359">
        <v>18326</v>
      </c>
      <c r="K43" s="359">
        <v>18065</v>
      </c>
      <c r="L43" s="359">
        <v>16067</v>
      </c>
      <c r="M43" s="360">
        <v>14822</v>
      </c>
    </row>
    <row r="44" spans="2:13" ht="27.75" customHeight="1" x14ac:dyDescent="0.2">
      <c r="B44" s="1186"/>
      <c r="C44" s="1187"/>
      <c r="D44" s="106"/>
      <c r="E44" s="1192" t="s">
        <v>36</v>
      </c>
      <c r="F44" s="1192"/>
      <c r="G44" s="1192"/>
      <c r="H44" s="1193"/>
      <c r="I44" s="358" t="s">
        <v>521</v>
      </c>
      <c r="J44" s="359" t="s">
        <v>521</v>
      </c>
      <c r="K44" s="359" t="s">
        <v>521</v>
      </c>
      <c r="L44" s="359" t="s">
        <v>521</v>
      </c>
      <c r="M44" s="360" t="s">
        <v>521</v>
      </c>
    </row>
    <row r="45" spans="2:13" ht="27.75" customHeight="1" x14ac:dyDescent="0.2">
      <c r="B45" s="1186"/>
      <c r="C45" s="1187"/>
      <c r="D45" s="106"/>
      <c r="E45" s="1192" t="s">
        <v>37</v>
      </c>
      <c r="F45" s="1192"/>
      <c r="G45" s="1192"/>
      <c r="H45" s="1193"/>
      <c r="I45" s="358">
        <v>6491</v>
      </c>
      <c r="J45" s="359">
        <v>6411</v>
      </c>
      <c r="K45" s="359">
        <v>6774</v>
      </c>
      <c r="L45" s="359">
        <v>6452</v>
      </c>
      <c r="M45" s="360">
        <v>6434</v>
      </c>
    </row>
    <row r="46" spans="2:13" ht="27.75" customHeight="1" x14ac:dyDescent="0.2">
      <c r="B46" s="1186"/>
      <c r="C46" s="1187"/>
      <c r="D46" s="107"/>
      <c r="E46" s="1192" t="s">
        <v>38</v>
      </c>
      <c r="F46" s="1192"/>
      <c r="G46" s="1192"/>
      <c r="H46" s="1193"/>
      <c r="I46" s="358">
        <v>21</v>
      </c>
      <c r="J46" s="359">
        <v>21</v>
      </c>
      <c r="K46" s="359">
        <v>21</v>
      </c>
      <c r="L46" s="359">
        <v>21</v>
      </c>
      <c r="M46" s="360">
        <v>21</v>
      </c>
    </row>
    <row r="47" spans="2:13" ht="27.75" customHeight="1" x14ac:dyDescent="0.2">
      <c r="B47" s="1186"/>
      <c r="C47" s="1187"/>
      <c r="D47" s="108"/>
      <c r="E47" s="1194" t="s">
        <v>39</v>
      </c>
      <c r="F47" s="1195"/>
      <c r="G47" s="1195"/>
      <c r="H47" s="1196"/>
      <c r="I47" s="358" t="s">
        <v>521</v>
      </c>
      <c r="J47" s="359" t="s">
        <v>521</v>
      </c>
      <c r="K47" s="359" t="s">
        <v>521</v>
      </c>
      <c r="L47" s="359" t="s">
        <v>521</v>
      </c>
      <c r="M47" s="360" t="s">
        <v>521</v>
      </c>
    </row>
    <row r="48" spans="2:13" ht="27.75" customHeight="1" x14ac:dyDescent="0.2">
      <c r="B48" s="1186"/>
      <c r="C48" s="1187"/>
      <c r="D48" s="106"/>
      <c r="E48" s="1192" t="s">
        <v>40</v>
      </c>
      <c r="F48" s="1192"/>
      <c r="G48" s="1192"/>
      <c r="H48" s="1193"/>
      <c r="I48" s="358" t="s">
        <v>521</v>
      </c>
      <c r="J48" s="359" t="s">
        <v>521</v>
      </c>
      <c r="K48" s="359" t="s">
        <v>521</v>
      </c>
      <c r="L48" s="359" t="s">
        <v>521</v>
      </c>
      <c r="M48" s="360" t="s">
        <v>521</v>
      </c>
    </row>
    <row r="49" spans="2:13" ht="27.75" customHeight="1" x14ac:dyDescent="0.2">
      <c r="B49" s="1188"/>
      <c r="C49" s="1189"/>
      <c r="D49" s="106"/>
      <c r="E49" s="1192" t="s">
        <v>41</v>
      </c>
      <c r="F49" s="1192"/>
      <c r="G49" s="1192"/>
      <c r="H49" s="1193"/>
      <c r="I49" s="358" t="s">
        <v>521</v>
      </c>
      <c r="J49" s="359" t="s">
        <v>521</v>
      </c>
      <c r="K49" s="359" t="s">
        <v>521</v>
      </c>
      <c r="L49" s="359" t="s">
        <v>521</v>
      </c>
      <c r="M49" s="360" t="s">
        <v>521</v>
      </c>
    </row>
    <row r="50" spans="2:13" ht="27.75" customHeight="1" x14ac:dyDescent="0.2">
      <c r="B50" s="1197" t="s">
        <v>42</v>
      </c>
      <c r="C50" s="1198"/>
      <c r="D50" s="109"/>
      <c r="E50" s="1192" t="s">
        <v>43</v>
      </c>
      <c r="F50" s="1192"/>
      <c r="G50" s="1192"/>
      <c r="H50" s="1193"/>
      <c r="I50" s="358">
        <v>10036</v>
      </c>
      <c r="J50" s="359">
        <v>10196</v>
      </c>
      <c r="K50" s="359">
        <v>10263</v>
      </c>
      <c r="L50" s="359">
        <v>12629</v>
      </c>
      <c r="M50" s="360">
        <v>12708</v>
      </c>
    </row>
    <row r="51" spans="2:13" ht="27.75" customHeight="1" x14ac:dyDescent="0.2">
      <c r="B51" s="1186"/>
      <c r="C51" s="1187"/>
      <c r="D51" s="106"/>
      <c r="E51" s="1192" t="s">
        <v>44</v>
      </c>
      <c r="F51" s="1192"/>
      <c r="G51" s="1192"/>
      <c r="H51" s="1193"/>
      <c r="I51" s="358">
        <v>974</v>
      </c>
      <c r="J51" s="359">
        <v>1278</v>
      </c>
      <c r="K51" s="359">
        <v>2359</v>
      </c>
      <c r="L51" s="359">
        <v>2205</v>
      </c>
      <c r="M51" s="360">
        <v>2072</v>
      </c>
    </row>
    <row r="52" spans="2:13" ht="27.75" customHeight="1" x14ac:dyDescent="0.2">
      <c r="B52" s="1188"/>
      <c r="C52" s="1189"/>
      <c r="D52" s="106"/>
      <c r="E52" s="1192" t="s">
        <v>45</v>
      </c>
      <c r="F52" s="1192"/>
      <c r="G52" s="1192"/>
      <c r="H52" s="1193"/>
      <c r="I52" s="358">
        <v>53591</v>
      </c>
      <c r="J52" s="359">
        <v>56156</v>
      </c>
      <c r="K52" s="359">
        <v>55795</v>
      </c>
      <c r="L52" s="359">
        <v>55525</v>
      </c>
      <c r="M52" s="360">
        <v>54558</v>
      </c>
    </row>
    <row r="53" spans="2:13" ht="27.75" customHeight="1" thickBot="1" x14ac:dyDescent="0.25">
      <c r="B53" s="1199" t="s">
        <v>46</v>
      </c>
      <c r="C53" s="1200"/>
      <c r="D53" s="110"/>
      <c r="E53" s="1201" t="s">
        <v>47</v>
      </c>
      <c r="F53" s="1201"/>
      <c r="G53" s="1201"/>
      <c r="H53" s="1202"/>
      <c r="I53" s="361">
        <v>17007</v>
      </c>
      <c r="J53" s="362">
        <v>19076</v>
      </c>
      <c r="K53" s="362">
        <v>18514</v>
      </c>
      <c r="L53" s="362">
        <v>13820</v>
      </c>
      <c r="M53" s="363">
        <v>12506</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11wSE68YNl5QeOljssHu925jrp9hEzoaW8NJPTe5AM1aTrWIrhK55puNwlaFMDejsLL9pYVO2nhEjSSFjZO/bg==" saltValue="VMpZSOtcUYJOcFZP8FD8Y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I1" zoomScale="55" zoomScaleNormal="55" zoomScaleSheetLayoutView="100" workbookViewId="0">
      <selection activeCell="F62" sqref="F62"/>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564</v>
      </c>
      <c r="G54" s="119" t="s">
        <v>565</v>
      </c>
      <c r="H54" s="120" t="s">
        <v>566</v>
      </c>
    </row>
    <row r="55" spans="2:8" ht="52.5" customHeight="1" x14ac:dyDescent="0.2">
      <c r="B55" s="121"/>
      <c r="C55" s="1211" t="s">
        <v>50</v>
      </c>
      <c r="D55" s="1211"/>
      <c r="E55" s="1212"/>
      <c r="F55" s="122">
        <v>4556</v>
      </c>
      <c r="G55" s="122">
        <v>5645</v>
      </c>
      <c r="H55" s="123">
        <v>5647</v>
      </c>
    </row>
    <row r="56" spans="2:8" ht="52.5" customHeight="1" x14ac:dyDescent="0.2">
      <c r="B56" s="124"/>
      <c r="C56" s="1213" t="s">
        <v>51</v>
      </c>
      <c r="D56" s="1213"/>
      <c r="E56" s="1214"/>
      <c r="F56" s="125">
        <v>2102</v>
      </c>
      <c r="G56" s="125">
        <v>3314</v>
      </c>
      <c r="H56" s="126">
        <v>3186</v>
      </c>
    </row>
    <row r="57" spans="2:8" ht="53.25" customHeight="1" x14ac:dyDescent="0.2">
      <c r="B57" s="124"/>
      <c r="C57" s="1215" t="s">
        <v>52</v>
      </c>
      <c r="D57" s="1215"/>
      <c r="E57" s="1216"/>
      <c r="F57" s="127">
        <v>4544</v>
      </c>
      <c r="G57" s="127">
        <v>4495</v>
      </c>
      <c r="H57" s="128">
        <v>5033</v>
      </c>
    </row>
    <row r="58" spans="2:8" ht="45.75" customHeight="1" x14ac:dyDescent="0.2">
      <c r="B58" s="129"/>
      <c r="C58" s="1203" t="s">
        <v>596</v>
      </c>
      <c r="D58" s="1204"/>
      <c r="E58" s="1205"/>
      <c r="F58" s="130">
        <v>3513</v>
      </c>
      <c r="G58" s="130">
        <v>3516</v>
      </c>
      <c r="H58" s="131">
        <v>3517</v>
      </c>
    </row>
    <row r="59" spans="2:8" ht="45.75" customHeight="1" x14ac:dyDescent="0.2">
      <c r="B59" s="129"/>
      <c r="C59" s="1203" t="s">
        <v>597</v>
      </c>
      <c r="D59" s="1204"/>
      <c r="E59" s="1205"/>
      <c r="F59" s="130" t="s">
        <v>585</v>
      </c>
      <c r="G59" s="130" t="s">
        <v>585</v>
      </c>
      <c r="H59" s="131">
        <v>600</v>
      </c>
    </row>
    <row r="60" spans="2:8" ht="45.75" customHeight="1" x14ac:dyDescent="0.2">
      <c r="B60" s="129"/>
      <c r="C60" s="1203" t="s">
        <v>598</v>
      </c>
      <c r="D60" s="1204"/>
      <c r="E60" s="1205"/>
      <c r="F60" s="130">
        <v>387</v>
      </c>
      <c r="G60" s="130">
        <v>373</v>
      </c>
      <c r="H60" s="131">
        <v>357</v>
      </c>
    </row>
    <row r="61" spans="2:8" ht="45.75" customHeight="1" x14ac:dyDescent="0.2">
      <c r="B61" s="129"/>
      <c r="C61" s="1203" t="s">
        <v>599</v>
      </c>
      <c r="D61" s="1204"/>
      <c r="E61" s="1205"/>
      <c r="F61" s="130">
        <v>80</v>
      </c>
      <c r="G61" s="130">
        <v>111</v>
      </c>
      <c r="H61" s="131">
        <v>135</v>
      </c>
    </row>
    <row r="62" spans="2:8" ht="45.75" customHeight="1" thickBot="1" x14ac:dyDescent="0.25">
      <c r="B62" s="132"/>
      <c r="C62" s="1206" t="s">
        <v>600</v>
      </c>
      <c r="D62" s="1207"/>
      <c r="E62" s="1208"/>
      <c r="F62" s="133">
        <v>131</v>
      </c>
      <c r="G62" s="133">
        <v>128</v>
      </c>
      <c r="H62" s="134">
        <v>124</v>
      </c>
    </row>
    <row r="63" spans="2:8" ht="52.5" customHeight="1" thickBot="1" x14ac:dyDescent="0.25">
      <c r="B63" s="135"/>
      <c r="C63" s="1209" t="s">
        <v>53</v>
      </c>
      <c r="D63" s="1209"/>
      <c r="E63" s="1210"/>
      <c r="F63" s="136">
        <v>11202</v>
      </c>
      <c r="G63" s="136">
        <v>13455</v>
      </c>
      <c r="H63" s="137">
        <v>13865</v>
      </c>
    </row>
    <row r="64" spans="2:8" ht="13.2" x14ac:dyDescent="0.2"/>
  </sheetData>
  <sheetProtection algorithmName="SHA-512" hashValue="gPV6tnluPDBZ0ymlrh8zH7RV6uCxyOBzb53hIJuGQTrzDG111Q/OtrsHPKgIhHbdhIaCudE7aObF4JsQ1ga+oA==" saltValue="tevGS26bQo5yJ09hnpUmT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559</v>
      </c>
      <c r="G2" s="151"/>
      <c r="H2" s="152"/>
    </row>
    <row r="3" spans="1:8" x14ac:dyDescent="0.2">
      <c r="A3" s="148" t="s">
        <v>552</v>
      </c>
      <c r="B3" s="153"/>
      <c r="C3" s="154"/>
      <c r="D3" s="155">
        <v>76834</v>
      </c>
      <c r="E3" s="156"/>
      <c r="F3" s="157">
        <v>66863</v>
      </c>
      <c r="G3" s="158"/>
      <c r="H3" s="159"/>
    </row>
    <row r="4" spans="1:8" x14ac:dyDescent="0.2">
      <c r="A4" s="160"/>
      <c r="B4" s="161"/>
      <c r="C4" s="162"/>
      <c r="D4" s="163">
        <v>35681</v>
      </c>
      <c r="E4" s="164"/>
      <c r="F4" s="165">
        <v>32770</v>
      </c>
      <c r="G4" s="166"/>
      <c r="H4" s="167"/>
    </row>
    <row r="5" spans="1:8" x14ac:dyDescent="0.2">
      <c r="A5" s="148" t="s">
        <v>554</v>
      </c>
      <c r="B5" s="153"/>
      <c r="C5" s="154"/>
      <c r="D5" s="155">
        <v>102830</v>
      </c>
      <c r="E5" s="156"/>
      <c r="F5" s="157">
        <v>72051</v>
      </c>
      <c r="G5" s="158"/>
      <c r="H5" s="159"/>
    </row>
    <row r="6" spans="1:8" x14ac:dyDescent="0.2">
      <c r="A6" s="160"/>
      <c r="B6" s="161"/>
      <c r="C6" s="162"/>
      <c r="D6" s="163">
        <v>29934</v>
      </c>
      <c r="E6" s="164"/>
      <c r="F6" s="165">
        <v>34140</v>
      </c>
      <c r="G6" s="166"/>
      <c r="H6" s="167"/>
    </row>
    <row r="7" spans="1:8" x14ac:dyDescent="0.2">
      <c r="A7" s="148" t="s">
        <v>555</v>
      </c>
      <c r="B7" s="153"/>
      <c r="C7" s="154"/>
      <c r="D7" s="155">
        <v>50790</v>
      </c>
      <c r="E7" s="156"/>
      <c r="F7" s="157">
        <v>72756</v>
      </c>
      <c r="G7" s="158"/>
      <c r="H7" s="159"/>
    </row>
    <row r="8" spans="1:8" x14ac:dyDescent="0.2">
      <c r="A8" s="160"/>
      <c r="B8" s="161"/>
      <c r="C8" s="162"/>
      <c r="D8" s="163">
        <v>21100</v>
      </c>
      <c r="E8" s="164"/>
      <c r="F8" s="165">
        <v>32117</v>
      </c>
      <c r="G8" s="166"/>
      <c r="H8" s="167"/>
    </row>
    <row r="9" spans="1:8" x14ac:dyDescent="0.2">
      <c r="A9" s="148" t="s">
        <v>556</v>
      </c>
      <c r="B9" s="153"/>
      <c r="C9" s="154"/>
      <c r="D9" s="155">
        <v>48307</v>
      </c>
      <c r="E9" s="156"/>
      <c r="F9" s="157">
        <v>49217</v>
      </c>
      <c r="G9" s="158"/>
      <c r="H9" s="159"/>
    </row>
    <row r="10" spans="1:8" x14ac:dyDescent="0.2">
      <c r="A10" s="160"/>
      <c r="B10" s="161"/>
      <c r="C10" s="162"/>
      <c r="D10" s="163">
        <v>18130</v>
      </c>
      <c r="E10" s="164"/>
      <c r="F10" s="165">
        <v>27232</v>
      </c>
      <c r="G10" s="166"/>
      <c r="H10" s="167"/>
    </row>
    <row r="11" spans="1:8" x14ac:dyDescent="0.2">
      <c r="A11" s="148" t="s">
        <v>557</v>
      </c>
      <c r="B11" s="153"/>
      <c r="C11" s="154"/>
      <c r="D11" s="155">
        <v>75809</v>
      </c>
      <c r="E11" s="156"/>
      <c r="F11" s="157">
        <v>49211</v>
      </c>
      <c r="G11" s="158"/>
      <c r="H11" s="159"/>
    </row>
    <row r="12" spans="1:8" x14ac:dyDescent="0.2">
      <c r="A12" s="160"/>
      <c r="B12" s="161"/>
      <c r="C12" s="168"/>
      <c r="D12" s="163">
        <v>20006</v>
      </c>
      <c r="E12" s="164"/>
      <c r="F12" s="165">
        <v>28367</v>
      </c>
      <c r="G12" s="166"/>
      <c r="H12" s="167"/>
    </row>
    <row r="13" spans="1:8" x14ac:dyDescent="0.2">
      <c r="A13" s="148"/>
      <c r="B13" s="153"/>
      <c r="C13" s="169"/>
      <c r="D13" s="170">
        <v>70914</v>
      </c>
      <c r="E13" s="171"/>
      <c r="F13" s="172">
        <v>62020</v>
      </c>
      <c r="G13" s="173"/>
      <c r="H13" s="159"/>
    </row>
    <row r="14" spans="1:8" x14ac:dyDescent="0.2">
      <c r="A14" s="160"/>
      <c r="B14" s="161"/>
      <c r="C14" s="162"/>
      <c r="D14" s="163">
        <v>24970</v>
      </c>
      <c r="E14" s="164"/>
      <c r="F14" s="165">
        <v>30925</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9.08</v>
      </c>
      <c r="C19" s="174">
        <f>ROUND(VALUE(SUBSTITUTE(実質収支比率等に係る経年分析!G$48,"▲","-")),2)</f>
        <v>8.7899999999999991</v>
      </c>
      <c r="D19" s="174">
        <f>ROUND(VALUE(SUBSTITUTE(実質収支比率等に係る経年分析!H$48,"▲","-")),2)</f>
        <v>10.99</v>
      </c>
      <c r="E19" s="174">
        <f>ROUND(VALUE(SUBSTITUTE(実質収支比率等に係る経年分析!I$48,"▲","-")),2)</f>
        <v>12.9</v>
      </c>
      <c r="F19" s="174">
        <f>ROUND(VALUE(SUBSTITUTE(実質収支比率等に係る経年分析!J$48,"▲","-")),2)</f>
        <v>13.84</v>
      </c>
    </row>
    <row r="20" spans="1:11" x14ac:dyDescent="0.2">
      <c r="A20" s="174" t="s">
        <v>57</v>
      </c>
      <c r="B20" s="174">
        <f>ROUND(VALUE(SUBSTITUTE(実質収支比率等に係る経年分析!F$47,"▲","-")),2)</f>
        <v>18.559999999999999</v>
      </c>
      <c r="C20" s="174">
        <f>ROUND(VALUE(SUBSTITUTE(実質収支比率等に係る経年分析!G$47,"▲","-")),2)</f>
        <v>18.64</v>
      </c>
      <c r="D20" s="174">
        <f>ROUND(VALUE(SUBSTITUTE(実質収支比率等に係る経年分析!H$47,"▲","-")),2)</f>
        <v>16.38</v>
      </c>
      <c r="E20" s="174">
        <f>ROUND(VALUE(SUBSTITUTE(実質収支比率等に係る経年分析!I$47,"▲","-")),2)</f>
        <v>19.170000000000002</v>
      </c>
      <c r="F20" s="174">
        <f>ROUND(VALUE(SUBSTITUTE(実質収支比率等に係る経年分析!J$47,"▲","-")),2)</f>
        <v>19.55</v>
      </c>
    </row>
    <row r="21" spans="1:11" x14ac:dyDescent="0.2">
      <c r="A21" s="174" t="s">
        <v>58</v>
      </c>
      <c r="B21" s="174">
        <f>IF(ISNUMBER(VALUE(SUBSTITUTE(実質収支比率等に係る経年分析!F$49,"▲","-"))),ROUND(VALUE(SUBSTITUTE(実質収支比率等に係る経年分析!F$49,"▲","-")),2),NA())</f>
        <v>-0.81</v>
      </c>
      <c r="C21" s="174">
        <f>IF(ISNUMBER(VALUE(SUBSTITUTE(実質収支比率等に係る経年分析!G$49,"▲","-"))),ROUND(VALUE(SUBSTITUTE(実質収支比率等に係る経年分析!G$49,"▲","-")),2),NA())</f>
        <v>-0.37</v>
      </c>
      <c r="D21" s="174">
        <f>IF(ISNUMBER(VALUE(SUBSTITUTE(実質収支比率等に係る経年分析!H$49,"▲","-"))),ROUND(VALUE(SUBSTITUTE(実質収支比率等に係る経年分析!H$49,"▲","-")),2),NA())</f>
        <v>0.64</v>
      </c>
      <c r="E21" s="174">
        <f>IF(ISNUMBER(VALUE(SUBSTITUTE(実質収支比率等に係る経年分析!I$49,"▲","-"))),ROUND(VALUE(SUBSTITUTE(実質収支比率等に係る経年分析!I$49,"▲","-")),2),NA())</f>
        <v>6.22</v>
      </c>
      <c r="F21" s="174">
        <f>IF(ISNUMBER(VALUE(SUBSTITUTE(実質収支比率等に係る経年分析!J$49,"▲","-"))),ROUND(VALUE(SUBSTITUTE(実質収支比率等に係る経年分析!J$49,"▲","-")),2),NA())</f>
        <v>0.69</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0.54</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1.05</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0.74</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1.1399999999999999</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病院事業会計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0.04</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0.04</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0.04</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0.03</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0.03</v>
      </c>
    </row>
    <row r="30" spans="1:11" x14ac:dyDescent="0.2">
      <c r="A30" s="175" t="str">
        <f>IF(連結実質赤字比率に係る赤字・黒字の構成分析!C$40="",NA(),連結実質赤字比率に係る赤字・黒字の構成分析!C$40)</f>
        <v>畑地かん水事業特別会計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0.04</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0.04</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0.04</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0.04</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0.04</v>
      </c>
    </row>
    <row r="31" spans="1:11" x14ac:dyDescent="0.2">
      <c r="A31" s="175" t="str">
        <f>IF(連結実質赤字比率に係る赤字・黒字の構成分析!C$39="",NA(),連結実質赤字比率に係る赤字・黒字の構成分析!C$39)</f>
        <v>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1.44</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0.59</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0.36</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0.28999999999999998</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v>
      </c>
    </row>
    <row r="32" spans="1:11" x14ac:dyDescent="0.2">
      <c r="A32" s="175" t="str">
        <f>IF(連結実質赤字比率に係る赤字・黒字の構成分析!C$38="",NA(),連結実質赤字比率に係る赤字・黒字の構成分析!C$38)</f>
        <v>後期高齢者医療保険特別会計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0.12</v>
      </c>
    </row>
    <row r="33" spans="1:16" x14ac:dyDescent="0.2">
      <c r="A33" s="175" t="str">
        <f>IF(連結実質赤字比率に係る赤字・黒字の構成分析!C$37="",NA(),連結実質赤字比率に係る赤字・黒字の構成分析!C$37)</f>
        <v>公共下水道事業会計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#VALUE!</v>
      </c>
      <c r="E33" s="175" t="e">
        <f>IF(ROUND(VALUE(SUBSTITUTE(連結実質赤字比率に係る赤字・黒字の構成分析!G$37,"▲", "-")), 2) &gt;= 0, ABS(ROUND(VALUE(SUBSTITUTE(連結実質赤字比率に係る赤字・黒字の構成分析!G$37,"▲", "-")), 2)), NA())</f>
        <v>#VALUE!</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0.81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0.83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0.8</v>
      </c>
    </row>
    <row r="34" spans="1:16" x14ac:dyDescent="0.2">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#VALUE!</v>
      </c>
      <c r="G34" s="175" t="e">
        <f>IF(ROUND(VALUE(SUBSTITUTE(連結実質赤字比率に係る赤字・黒字の構成分析!H$36,"▲", "-")), 2) &gt;= 0, ABS(ROUND(VALUE(SUBSTITUTE(連結実質赤字比率に係る赤字・黒字の構成分析!H$36,"▲", "-")), 2)), NA())</f>
        <v>#VALUE!</v>
      </c>
      <c r="H34" s="175" t="e">
        <f>IF(ROUND(VALUE(SUBSTITUTE(連結実質赤字比率に係る赤字・黒字の構成分析!I$36,"▲", "-")), 2) &lt; 0, ABS(ROUND(VALUE(SUBSTITUTE(連結実質赤字比率に係る赤字・黒字の構成分析!I$36,"▲", "-")), 2)), NA())</f>
        <v>#VALUE!</v>
      </c>
      <c r="I34" s="175" t="e">
        <f>IF(ROUND(VALUE(SUBSTITUTE(連結実質赤字比率に係る赤字・黒字の構成分析!I$36,"▲", "-")), 2) &gt;= 0, ABS(ROUND(VALUE(SUBSTITUTE(連結実質赤字比率に係る赤字・黒字の構成分析!I$36,"▲", "-")), 2)), NA())</f>
        <v>#VALUE!</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1.02</v>
      </c>
    </row>
    <row r="35" spans="1:16" x14ac:dyDescent="0.2">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5.74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5.95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5.76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5.31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9.0299999999999994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8.74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10.94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12.85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13.79</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4225</v>
      </c>
      <c r="E42" s="176"/>
      <c r="F42" s="176"/>
      <c r="G42" s="176">
        <f>'実質公債費比率（分子）の構造'!L$52</f>
        <v>4211</v>
      </c>
      <c r="H42" s="176"/>
      <c r="I42" s="176"/>
      <c r="J42" s="176">
        <f>'実質公債費比率（分子）の構造'!M$52</f>
        <v>4391</v>
      </c>
      <c r="K42" s="176"/>
      <c r="L42" s="176"/>
      <c r="M42" s="176">
        <f>'実質公債費比率（分子）の構造'!N$52</f>
        <v>4571</v>
      </c>
      <c r="N42" s="176"/>
      <c r="O42" s="176"/>
      <c r="P42" s="176">
        <f>'実質公債費比率（分子）の構造'!O$52</f>
        <v>4773</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9</v>
      </c>
      <c r="C44" s="176"/>
      <c r="D44" s="176"/>
      <c r="E44" s="176">
        <f>'実質公債費比率（分子）の構造'!L$50</f>
        <v>30</v>
      </c>
      <c r="F44" s="176"/>
      <c r="G44" s="176"/>
      <c r="H44" s="176">
        <f>'実質公債費比率（分子）の構造'!M$50</f>
        <v>38</v>
      </c>
      <c r="I44" s="176"/>
      <c r="J44" s="176"/>
      <c r="K44" s="176">
        <f>'実質公債費比率（分子）の構造'!N$50</f>
        <v>38</v>
      </c>
      <c r="L44" s="176"/>
      <c r="M44" s="176"/>
      <c r="N44" s="176">
        <f>'実質公債費比率（分子）の構造'!O$50</f>
        <v>38</v>
      </c>
      <c r="O44" s="176"/>
      <c r="P44" s="176"/>
    </row>
    <row r="45" spans="1:16" x14ac:dyDescent="0.2">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2">
      <c r="A46" s="176" t="s">
        <v>69</v>
      </c>
      <c r="B46" s="176">
        <f>'実質公債費比率（分子）の構造'!K$48</f>
        <v>1597</v>
      </c>
      <c r="C46" s="176"/>
      <c r="D46" s="176"/>
      <c r="E46" s="176">
        <f>'実質公債費比率（分子）の構造'!L$48</f>
        <v>1465</v>
      </c>
      <c r="F46" s="176"/>
      <c r="G46" s="176"/>
      <c r="H46" s="176">
        <f>'実質公債費比率（分子）の構造'!M$48</f>
        <v>1580</v>
      </c>
      <c r="I46" s="176"/>
      <c r="J46" s="176"/>
      <c r="K46" s="176">
        <f>'実質公債費比率（分子）の構造'!N$48</f>
        <v>1428</v>
      </c>
      <c r="L46" s="176"/>
      <c r="M46" s="176"/>
      <c r="N46" s="176">
        <f>'実質公債費比率（分子）の構造'!O$48</f>
        <v>1445</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4135</v>
      </c>
      <c r="C49" s="176"/>
      <c r="D49" s="176"/>
      <c r="E49" s="176">
        <f>'実質公債費比率（分子）の構造'!L$45</f>
        <v>4126</v>
      </c>
      <c r="F49" s="176"/>
      <c r="G49" s="176"/>
      <c r="H49" s="176">
        <f>'実質公債費比率（分子）の構造'!M$45</f>
        <v>4418</v>
      </c>
      <c r="I49" s="176"/>
      <c r="J49" s="176"/>
      <c r="K49" s="176">
        <f>'実質公債費比率（分子）の構造'!N$45</f>
        <v>4780</v>
      </c>
      <c r="L49" s="176"/>
      <c r="M49" s="176"/>
      <c r="N49" s="176">
        <f>'実質公債費比率（分子）の構造'!O$45</f>
        <v>5206</v>
      </c>
      <c r="O49" s="176"/>
      <c r="P49" s="176"/>
    </row>
    <row r="50" spans="1:16" x14ac:dyDescent="0.2">
      <c r="A50" s="176" t="s">
        <v>73</v>
      </c>
      <c r="B50" s="176" t="e">
        <f>NA()</f>
        <v>#N/A</v>
      </c>
      <c r="C50" s="176">
        <f>IF(ISNUMBER('実質公債費比率（分子）の構造'!K$53),'実質公債費比率（分子）の構造'!K$53,NA())</f>
        <v>1516</v>
      </c>
      <c r="D50" s="176" t="e">
        <f>NA()</f>
        <v>#N/A</v>
      </c>
      <c r="E50" s="176" t="e">
        <f>NA()</f>
        <v>#N/A</v>
      </c>
      <c r="F50" s="176">
        <f>IF(ISNUMBER('実質公債費比率（分子）の構造'!L$53),'実質公債費比率（分子）の構造'!L$53,NA())</f>
        <v>1410</v>
      </c>
      <c r="G50" s="176" t="e">
        <f>NA()</f>
        <v>#N/A</v>
      </c>
      <c r="H50" s="176" t="e">
        <f>NA()</f>
        <v>#N/A</v>
      </c>
      <c r="I50" s="176">
        <f>IF(ISNUMBER('実質公債費比率（分子）の構造'!M$53),'実質公債費比率（分子）の構造'!M$53,NA())</f>
        <v>1645</v>
      </c>
      <c r="J50" s="176" t="e">
        <f>NA()</f>
        <v>#N/A</v>
      </c>
      <c r="K50" s="176" t="e">
        <f>NA()</f>
        <v>#N/A</v>
      </c>
      <c r="L50" s="176">
        <f>IF(ISNUMBER('実質公債費比率（分子）の構造'!N$53),'実質公債費比率（分子）の構造'!N$53,NA())</f>
        <v>1675</v>
      </c>
      <c r="M50" s="176" t="e">
        <f>NA()</f>
        <v>#N/A</v>
      </c>
      <c r="N50" s="176" t="e">
        <f>NA()</f>
        <v>#N/A</v>
      </c>
      <c r="O50" s="176">
        <f>IF(ISNUMBER('実質公債費比率（分子）の構造'!O$53),'実質公債費比率（分子）の構造'!O$53,NA())</f>
        <v>1916</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53591</v>
      </c>
      <c r="E56" s="175"/>
      <c r="F56" s="175"/>
      <c r="G56" s="175">
        <f>'将来負担比率（分子）の構造'!J$52</f>
        <v>56156</v>
      </c>
      <c r="H56" s="175"/>
      <c r="I56" s="175"/>
      <c r="J56" s="175">
        <f>'将来負担比率（分子）の構造'!K$52</f>
        <v>55795</v>
      </c>
      <c r="K56" s="175"/>
      <c r="L56" s="175"/>
      <c r="M56" s="175">
        <f>'将来負担比率（分子）の構造'!L$52</f>
        <v>55525</v>
      </c>
      <c r="N56" s="175"/>
      <c r="O56" s="175"/>
      <c r="P56" s="175">
        <f>'将来負担比率（分子）の構造'!M$52</f>
        <v>54558</v>
      </c>
    </row>
    <row r="57" spans="1:16" x14ac:dyDescent="0.2">
      <c r="A57" s="175" t="s">
        <v>44</v>
      </c>
      <c r="B57" s="175"/>
      <c r="C57" s="175"/>
      <c r="D57" s="175">
        <f>'将来負担比率（分子）の構造'!I$51</f>
        <v>974</v>
      </c>
      <c r="E57" s="175"/>
      <c r="F57" s="175"/>
      <c r="G57" s="175">
        <f>'将来負担比率（分子）の構造'!J$51</f>
        <v>1278</v>
      </c>
      <c r="H57" s="175"/>
      <c r="I57" s="175"/>
      <c r="J57" s="175">
        <f>'将来負担比率（分子）の構造'!K$51</f>
        <v>2359</v>
      </c>
      <c r="K57" s="175"/>
      <c r="L57" s="175"/>
      <c r="M57" s="175">
        <f>'将来負担比率（分子）の構造'!L$51</f>
        <v>2205</v>
      </c>
      <c r="N57" s="175"/>
      <c r="O57" s="175"/>
      <c r="P57" s="175">
        <f>'将来負担比率（分子）の構造'!M$51</f>
        <v>2072</v>
      </c>
    </row>
    <row r="58" spans="1:16" x14ac:dyDescent="0.2">
      <c r="A58" s="175" t="s">
        <v>43</v>
      </c>
      <c r="B58" s="175"/>
      <c r="C58" s="175"/>
      <c r="D58" s="175">
        <f>'将来負担比率（分子）の構造'!I$50</f>
        <v>10036</v>
      </c>
      <c r="E58" s="175"/>
      <c r="F58" s="175"/>
      <c r="G58" s="175">
        <f>'将来負担比率（分子）の構造'!J$50</f>
        <v>10196</v>
      </c>
      <c r="H58" s="175"/>
      <c r="I58" s="175"/>
      <c r="J58" s="175">
        <f>'将来負担比率（分子）の構造'!K$50</f>
        <v>10263</v>
      </c>
      <c r="K58" s="175"/>
      <c r="L58" s="175"/>
      <c r="M58" s="175">
        <f>'将来負担比率（分子）の構造'!L$50</f>
        <v>12629</v>
      </c>
      <c r="N58" s="175"/>
      <c r="O58" s="175"/>
      <c r="P58" s="175">
        <f>'将来負担比率（分子）の構造'!M$50</f>
        <v>12708</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f>'将来負担比率（分子）の構造'!I$46</f>
        <v>21</v>
      </c>
      <c r="C61" s="175"/>
      <c r="D61" s="175"/>
      <c r="E61" s="175">
        <f>'将来負担比率（分子）の構造'!J$46</f>
        <v>21</v>
      </c>
      <c r="F61" s="175"/>
      <c r="G61" s="175"/>
      <c r="H61" s="175">
        <f>'将来負担比率（分子）の構造'!K$46</f>
        <v>21</v>
      </c>
      <c r="I61" s="175"/>
      <c r="J61" s="175"/>
      <c r="K61" s="175">
        <f>'将来負担比率（分子）の構造'!L$46</f>
        <v>21</v>
      </c>
      <c r="L61" s="175"/>
      <c r="M61" s="175"/>
      <c r="N61" s="175">
        <f>'将来負担比率（分子）の構造'!M$46</f>
        <v>21</v>
      </c>
      <c r="O61" s="175"/>
      <c r="P61" s="175"/>
    </row>
    <row r="62" spans="1:16" x14ac:dyDescent="0.2">
      <c r="A62" s="175" t="s">
        <v>37</v>
      </c>
      <c r="B62" s="175">
        <f>'将来負担比率（分子）の構造'!I$45</f>
        <v>6491</v>
      </c>
      <c r="C62" s="175"/>
      <c r="D62" s="175"/>
      <c r="E62" s="175">
        <f>'将来負担比率（分子）の構造'!J$45</f>
        <v>6411</v>
      </c>
      <c r="F62" s="175"/>
      <c r="G62" s="175"/>
      <c r="H62" s="175">
        <f>'将来負担比率（分子）の構造'!K$45</f>
        <v>6774</v>
      </c>
      <c r="I62" s="175"/>
      <c r="J62" s="175"/>
      <c r="K62" s="175">
        <f>'将来負担比率（分子）の構造'!L$45</f>
        <v>6452</v>
      </c>
      <c r="L62" s="175"/>
      <c r="M62" s="175"/>
      <c r="N62" s="175">
        <f>'将来負担比率（分子）の構造'!M$45</f>
        <v>6434</v>
      </c>
      <c r="O62" s="175"/>
      <c r="P62" s="175"/>
    </row>
    <row r="63" spans="1:16" x14ac:dyDescent="0.2">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2">
      <c r="A64" s="175" t="s">
        <v>35</v>
      </c>
      <c r="B64" s="175">
        <f>'将来負担比率（分子）の構造'!I$43</f>
        <v>18596</v>
      </c>
      <c r="C64" s="175"/>
      <c r="D64" s="175"/>
      <c r="E64" s="175">
        <f>'将来負担比率（分子）の構造'!J$43</f>
        <v>18326</v>
      </c>
      <c r="F64" s="175"/>
      <c r="G64" s="175"/>
      <c r="H64" s="175">
        <f>'将来負担比率（分子）の構造'!K$43</f>
        <v>18065</v>
      </c>
      <c r="I64" s="175"/>
      <c r="J64" s="175"/>
      <c r="K64" s="175">
        <f>'将来負担比率（分子）の構造'!L$43</f>
        <v>16067</v>
      </c>
      <c r="L64" s="175"/>
      <c r="M64" s="175"/>
      <c r="N64" s="175">
        <f>'将来負担比率（分子）の構造'!M$43</f>
        <v>14822</v>
      </c>
      <c r="O64" s="175"/>
      <c r="P64" s="175"/>
    </row>
    <row r="65" spans="1:16" x14ac:dyDescent="0.2">
      <c r="A65" s="175" t="s">
        <v>34</v>
      </c>
      <c r="B65" s="175" t="str">
        <f>'将来負担比率（分子）の構造'!I$42</f>
        <v>-</v>
      </c>
      <c r="C65" s="175"/>
      <c r="D65" s="175"/>
      <c r="E65" s="175" t="str">
        <f>'将来負担比率（分子）の構造'!J$42</f>
        <v>-</v>
      </c>
      <c r="F65" s="175"/>
      <c r="G65" s="175"/>
      <c r="H65" s="175">
        <f>'将来負担比率（分子）の構造'!K$42</f>
        <v>1</v>
      </c>
      <c r="I65" s="175"/>
      <c r="J65" s="175"/>
      <c r="K65" s="175">
        <f>'将来負担比率（分子）の構造'!L$42</f>
        <v>0</v>
      </c>
      <c r="L65" s="175"/>
      <c r="M65" s="175"/>
      <c r="N65" s="175" t="str">
        <f>'将来負担比率（分子）の構造'!M$42</f>
        <v>-</v>
      </c>
      <c r="O65" s="175"/>
      <c r="P65" s="175"/>
    </row>
    <row r="66" spans="1:16" x14ac:dyDescent="0.2">
      <c r="A66" s="175" t="s">
        <v>33</v>
      </c>
      <c r="B66" s="175">
        <f>'将来負担比率（分子）の構造'!I$41</f>
        <v>56500</v>
      </c>
      <c r="C66" s="175"/>
      <c r="D66" s="175"/>
      <c r="E66" s="175">
        <f>'将来負担比率（分子）の構造'!J$41</f>
        <v>61947</v>
      </c>
      <c r="F66" s="175"/>
      <c r="G66" s="175"/>
      <c r="H66" s="175">
        <f>'将来負担比率（分子）の構造'!K$41</f>
        <v>62070</v>
      </c>
      <c r="I66" s="175"/>
      <c r="J66" s="175"/>
      <c r="K66" s="175">
        <f>'将来負担比率（分子）の構造'!L$41</f>
        <v>61639</v>
      </c>
      <c r="L66" s="175"/>
      <c r="M66" s="175"/>
      <c r="N66" s="175">
        <f>'将来負担比率（分子）の構造'!M$41</f>
        <v>60566</v>
      </c>
      <c r="O66" s="175"/>
      <c r="P66" s="175"/>
    </row>
    <row r="67" spans="1:16" x14ac:dyDescent="0.2">
      <c r="A67" s="175" t="s">
        <v>77</v>
      </c>
      <c r="B67" s="175" t="e">
        <f>NA()</f>
        <v>#N/A</v>
      </c>
      <c r="C67" s="175">
        <f>IF(ISNUMBER('将来負担比率（分子）の構造'!I$53), IF('将来負担比率（分子）の構造'!I$53 &lt; 0, 0, '将来負担比率（分子）の構造'!I$53), NA())</f>
        <v>17007</v>
      </c>
      <c r="D67" s="175" t="e">
        <f>NA()</f>
        <v>#N/A</v>
      </c>
      <c r="E67" s="175" t="e">
        <f>NA()</f>
        <v>#N/A</v>
      </c>
      <c r="F67" s="175">
        <f>IF(ISNUMBER('将来負担比率（分子）の構造'!J$53), IF('将来負担比率（分子）の構造'!J$53 &lt; 0, 0, '将来負担比率（分子）の構造'!J$53), NA())</f>
        <v>19076</v>
      </c>
      <c r="G67" s="175" t="e">
        <f>NA()</f>
        <v>#N/A</v>
      </c>
      <c r="H67" s="175" t="e">
        <f>NA()</f>
        <v>#N/A</v>
      </c>
      <c r="I67" s="175">
        <f>IF(ISNUMBER('将来負担比率（分子）の構造'!K$53), IF('将来負担比率（分子）の構造'!K$53 &lt; 0, 0, '将来負担比率（分子）の構造'!K$53), NA())</f>
        <v>18514</v>
      </c>
      <c r="J67" s="175" t="e">
        <f>NA()</f>
        <v>#N/A</v>
      </c>
      <c r="K67" s="175" t="e">
        <f>NA()</f>
        <v>#N/A</v>
      </c>
      <c r="L67" s="175">
        <f>IF(ISNUMBER('将来負担比率（分子）の構造'!L$53), IF('将来負担比率（分子）の構造'!L$53 &lt; 0, 0, '将来負担比率（分子）の構造'!L$53), NA())</f>
        <v>13820</v>
      </c>
      <c r="M67" s="175" t="e">
        <f>NA()</f>
        <v>#N/A</v>
      </c>
      <c r="N67" s="175" t="e">
        <f>NA()</f>
        <v>#N/A</v>
      </c>
      <c r="O67" s="175">
        <f>IF(ISNUMBER('将来負担比率（分子）の構造'!M$53), IF('将来負担比率（分子）の構造'!M$53 &lt; 0, 0, '将来負担比率（分子）の構造'!M$53), NA())</f>
        <v>12506</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4556</v>
      </c>
      <c r="C72" s="179">
        <f>基金残高に係る経年分析!G55</f>
        <v>5645</v>
      </c>
      <c r="D72" s="179">
        <f>基金残高に係る経年分析!H55</f>
        <v>5647</v>
      </c>
    </row>
    <row r="73" spans="1:16" x14ac:dyDescent="0.2">
      <c r="A73" s="178" t="s">
        <v>80</v>
      </c>
      <c r="B73" s="179">
        <f>基金残高に係る経年分析!F56</f>
        <v>2102</v>
      </c>
      <c r="C73" s="179">
        <f>基金残高に係る経年分析!G56</f>
        <v>3314</v>
      </c>
      <c r="D73" s="179">
        <f>基金残高に係る経年分析!H56</f>
        <v>3186</v>
      </c>
    </row>
    <row r="74" spans="1:16" x14ac:dyDescent="0.2">
      <c r="A74" s="178" t="s">
        <v>81</v>
      </c>
      <c r="B74" s="179">
        <f>基金残高に係る経年分析!F57</f>
        <v>4544</v>
      </c>
      <c r="C74" s="179">
        <f>基金残高に係る経年分析!G57</f>
        <v>4495</v>
      </c>
      <c r="D74" s="179">
        <f>基金残高に係る経年分析!H57</f>
        <v>5033</v>
      </c>
    </row>
  </sheetData>
  <sheetProtection algorithmName="SHA-512" hashValue="2mYyNv7tMeEVmLlyPxalCh6/G4BLDcjZQ4btt6PxOSZHNPaW2iSc/hXSxEQr6Vcy2sgFLmx54dxhtz0ot/vQJw==" saltValue="gDzsoErIK2yDzw1UkGxq8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T1" workbookViewId="0">
      <selection activeCell="AS34" sqref="AS34"/>
    </sheetView>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215</v>
      </c>
      <c r="DI1" s="603"/>
      <c r="DJ1" s="603"/>
      <c r="DK1" s="603"/>
      <c r="DL1" s="603"/>
      <c r="DM1" s="603"/>
      <c r="DN1" s="604"/>
      <c r="DO1" s="214"/>
      <c r="DP1" s="602" t="s">
        <v>216</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218</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219</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220</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221</v>
      </c>
      <c r="S4" s="606"/>
      <c r="T4" s="606"/>
      <c r="U4" s="606"/>
      <c r="V4" s="606"/>
      <c r="W4" s="606"/>
      <c r="X4" s="606"/>
      <c r="Y4" s="607"/>
      <c r="Z4" s="605" t="s">
        <v>222</v>
      </c>
      <c r="AA4" s="606"/>
      <c r="AB4" s="606"/>
      <c r="AC4" s="607"/>
      <c r="AD4" s="605" t="s">
        <v>223</v>
      </c>
      <c r="AE4" s="606"/>
      <c r="AF4" s="606"/>
      <c r="AG4" s="606"/>
      <c r="AH4" s="606"/>
      <c r="AI4" s="606"/>
      <c r="AJ4" s="606"/>
      <c r="AK4" s="607"/>
      <c r="AL4" s="605" t="s">
        <v>222</v>
      </c>
      <c r="AM4" s="606"/>
      <c r="AN4" s="606"/>
      <c r="AO4" s="607"/>
      <c r="AP4" s="608" t="s">
        <v>224</v>
      </c>
      <c r="AQ4" s="608"/>
      <c r="AR4" s="608"/>
      <c r="AS4" s="608"/>
      <c r="AT4" s="608"/>
      <c r="AU4" s="608"/>
      <c r="AV4" s="608"/>
      <c r="AW4" s="608"/>
      <c r="AX4" s="608"/>
      <c r="AY4" s="608"/>
      <c r="AZ4" s="608"/>
      <c r="BA4" s="608"/>
      <c r="BB4" s="608"/>
      <c r="BC4" s="608"/>
      <c r="BD4" s="608"/>
      <c r="BE4" s="608"/>
      <c r="BF4" s="608"/>
      <c r="BG4" s="608" t="s">
        <v>225</v>
      </c>
      <c r="BH4" s="608"/>
      <c r="BI4" s="608"/>
      <c r="BJ4" s="608"/>
      <c r="BK4" s="608"/>
      <c r="BL4" s="608"/>
      <c r="BM4" s="608"/>
      <c r="BN4" s="608"/>
      <c r="BO4" s="608" t="s">
        <v>222</v>
      </c>
      <c r="BP4" s="608"/>
      <c r="BQ4" s="608"/>
      <c r="BR4" s="608"/>
      <c r="BS4" s="608" t="s">
        <v>226</v>
      </c>
      <c r="BT4" s="608"/>
      <c r="BU4" s="608"/>
      <c r="BV4" s="608"/>
      <c r="BW4" s="608"/>
      <c r="BX4" s="608"/>
      <c r="BY4" s="608"/>
      <c r="BZ4" s="608"/>
      <c r="CA4" s="608"/>
      <c r="CB4" s="608"/>
      <c r="CD4" s="605" t="s">
        <v>227</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228</v>
      </c>
      <c r="C5" s="610"/>
      <c r="D5" s="610"/>
      <c r="E5" s="610"/>
      <c r="F5" s="610"/>
      <c r="G5" s="610"/>
      <c r="H5" s="610"/>
      <c r="I5" s="610"/>
      <c r="J5" s="610"/>
      <c r="K5" s="610"/>
      <c r="L5" s="610"/>
      <c r="M5" s="610"/>
      <c r="N5" s="610"/>
      <c r="O5" s="610"/>
      <c r="P5" s="610"/>
      <c r="Q5" s="611"/>
      <c r="R5" s="612">
        <v>15894260</v>
      </c>
      <c r="S5" s="613"/>
      <c r="T5" s="613"/>
      <c r="U5" s="613"/>
      <c r="V5" s="613"/>
      <c r="W5" s="613"/>
      <c r="X5" s="613"/>
      <c r="Y5" s="614"/>
      <c r="Z5" s="615">
        <v>26.7</v>
      </c>
      <c r="AA5" s="615"/>
      <c r="AB5" s="615"/>
      <c r="AC5" s="615"/>
      <c r="AD5" s="616">
        <v>15894260</v>
      </c>
      <c r="AE5" s="616"/>
      <c r="AF5" s="616"/>
      <c r="AG5" s="616"/>
      <c r="AH5" s="616"/>
      <c r="AI5" s="616"/>
      <c r="AJ5" s="616"/>
      <c r="AK5" s="616"/>
      <c r="AL5" s="617">
        <v>55.4</v>
      </c>
      <c r="AM5" s="618"/>
      <c r="AN5" s="618"/>
      <c r="AO5" s="619"/>
      <c r="AP5" s="609" t="s">
        <v>229</v>
      </c>
      <c r="AQ5" s="610"/>
      <c r="AR5" s="610"/>
      <c r="AS5" s="610"/>
      <c r="AT5" s="610"/>
      <c r="AU5" s="610"/>
      <c r="AV5" s="610"/>
      <c r="AW5" s="610"/>
      <c r="AX5" s="610"/>
      <c r="AY5" s="610"/>
      <c r="AZ5" s="610"/>
      <c r="BA5" s="610"/>
      <c r="BB5" s="610"/>
      <c r="BC5" s="610"/>
      <c r="BD5" s="610"/>
      <c r="BE5" s="610"/>
      <c r="BF5" s="611"/>
      <c r="BG5" s="623">
        <v>15889077</v>
      </c>
      <c r="BH5" s="624"/>
      <c r="BI5" s="624"/>
      <c r="BJ5" s="624"/>
      <c r="BK5" s="624"/>
      <c r="BL5" s="624"/>
      <c r="BM5" s="624"/>
      <c r="BN5" s="625"/>
      <c r="BO5" s="626">
        <v>100</v>
      </c>
      <c r="BP5" s="626"/>
      <c r="BQ5" s="626"/>
      <c r="BR5" s="626"/>
      <c r="BS5" s="627">
        <v>292819</v>
      </c>
      <c r="BT5" s="627"/>
      <c r="BU5" s="627"/>
      <c r="BV5" s="627"/>
      <c r="BW5" s="627"/>
      <c r="BX5" s="627"/>
      <c r="BY5" s="627"/>
      <c r="BZ5" s="627"/>
      <c r="CA5" s="627"/>
      <c r="CB5" s="631"/>
      <c r="CD5" s="605" t="s">
        <v>224</v>
      </c>
      <c r="CE5" s="606"/>
      <c r="CF5" s="606"/>
      <c r="CG5" s="606"/>
      <c r="CH5" s="606"/>
      <c r="CI5" s="606"/>
      <c r="CJ5" s="606"/>
      <c r="CK5" s="606"/>
      <c r="CL5" s="606"/>
      <c r="CM5" s="606"/>
      <c r="CN5" s="606"/>
      <c r="CO5" s="606"/>
      <c r="CP5" s="606"/>
      <c r="CQ5" s="607"/>
      <c r="CR5" s="605" t="s">
        <v>230</v>
      </c>
      <c r="CS5" s="606"/>
      <c r="CT5" s="606"/>
      <c r="CU5" s="606"/>
      <c r="CV5" s="606"/>
      <c r="CW5" s="606"/>
      <c r="CX5" s="606"/>
      <c r="CY5" s="607"/>
      <c r="CZ5" s="605" t="s">
        <v>222</v>
      </c>
      <c r="DA5" s="606"/>
      <c r="DB5" s="606"/>
      <c r="DC5" s="607"/>
      <c r="DD5" s="605" t="s">
        <v>231</v>
      </c>
      <c r="DE5" s="606"/>
      <c r="DF5" s="606"/>
      <c r="DG5" s="606"/>
      <c r="DH5" s="606"/>
      <c r="DI5" s="606"/>
      <c r="DJ5" s="606"/>
      <c r="DK5" s="606"/>
      <c r="DL5" s="606"/>
      <c r="DM5" s="606"/>
      <c r="DN5" s="606"/>
      <c r="DO5" s="606"/>
      <c r="DP5" s="607"/>
      <c r="DQ5" s="605" t="s">
        <v>232</v>
      </c>
      <c r="DR5" s="606"/>
      <c r="DS5" s="606"/>
      <c r="DT5" s="606"/>
      <c r="DU5" s="606"/>
      <c r="DV5" s="606"/>
      <c r="DW5" s="606"/>
      <c r="DX5" s="606"/>
      <c r="DY5" s="606"/>
      <c r="DZ5" s="606"/>
      <c r="EA5" s="606"/>
      <c r="EB5" s="606"/>
      <c r="EC5" s="607"/>
    </row>
    <row r="6" spans="2:143" ht="11.25" customHeight="1" x14ac:dyDescent="0.2">
      <c r="B6" s="620" t="s">
        <v>233</v>
      </c>
      <c r="C6" s="621"/>
      <c r="D6" s="621"/>
      <c r="E6" s="621"/>
      <c r="F6" s="621"/>
      <c r="G6" s="621"/>
      <c r="H6" s="621"/>
      <c r="I6" s="621"/>
      <c r="J6" s="621"/>
      <c r="K6" s="621"/>
      <c r="L6" s="621"/>
      <c r="M6" s="621"/>
      <c r="N6" s="621"/>
      <c r="O6" s="621"/>
      <c r="P6" s="621"/>
      <c r="Q6" s="622"/>
      <c r="R6" s="623">
        <v>439472</v>
      </c>
      <c r="S6" s="624"/>
      <c r="T6" s="624"/>
      <c r="U6" s="624"/>
      <c r="V6" s="624"/>
      <c r="W6" s="624"/>
      <c r="X6" s="624"/>
      <c r="Y6" s="625"/>
      <c r="Z6" s="626">
        <v>0.7</v>
      </c>
      <c r="AA6" s="626"/>
      <c r="AB6" s="626"/>
      <c r="AC6" s="626"/>
      <c r="AD6" s="627">
        <v>439472</v>
      </c>
      <c r="AE6" s="627"/>
      <c r="AF6" s="627"/>
      <c r="AG6" s="627"/>
      <c r="AH6" s="627"/>
      <c r="AI6" s="627"/>
      <c r="AJ6" s="627"/>
      <c r="AK6" s="627"/>
      <c r="AL6" s="628">
        <v>1.5</v>
      </c>
      <c r="AM6" s="629"/>
      <c r="AN6" s="629"/>
      <c r="AO6" s="630"/>
      <c r="AP6" s="620" t="s">
        <v>234</v>
      </c>
      <c r="AQ6" s="621"/>
      <c r="AR6" s="621"/>
      <c r="AS6" s="621"/>
      <c r="AT6" s="621"/>
      <c r="AU6" s="621"/>
      <c r="AV6" s="621"/>
      <c r="AW6" s="621"/>
      <c r="AX6" s="621"/>
      <c r="AY6" s="621"/>
      <c r="AZ6" s="621"/>
      <c r="BA6" s="621"/>
      <c r="BB6" s="621"/>
      <c r="BC6" s="621"/>
      <c r="BD6" s="621"/>
      <c r="BE6" s="621"/>
      <c r="BF6" s="622"/>
      <c r="BG6" s="623">
        <v>15889077</v>
      </c>
      <c r="BH6" s="624"/>
      <c r="BI6" s="624"/>
      <c r="BJ6" s="624"/>
      <c r="BK6" s="624"/>
      <c r="BL6" s="624"/>
      <c r="BM6" s="624"/>
      <c r="BN6" s="625"/>
      <c r="BO6" s="626">
        <v>100</v>
      </c>
      <c r="BP6" s="626"/>
      <c r="BQ6" s="626"/>
      <c r="BR6" s="626"/>
      <c r="BS6" s="627">
        <v>292819</v>
      </c>
      <c r="BT6" s="627"/>
      <c r="BU6" s="627"/>
      <c r="BV6" s="627"/>
      <c r="BW6" s="627"/>
      <c r="BX6" s="627"/>
      <c r="BY6" s="627"/>
      <c r="BZ6" s="627"/>
      <c r="CA6" s="627"/>
      <c r="CB6" s="631"/>
      <c r="CD6" s="609" t="s">
        <v>235</v>
      </c>
      <c r="CE6" s="610"/>
      <c r="CF6" s="610"/>
      <c r="CG6" s="610"/>
      <c r="CH6" s="610"/>
      <c r="CI6" s="610"/>
      <c r="CJ6" s="610"/>
      <c r="CK6" s="610"/>
      <c r="CL6" s="610"/>
      <c r="CM6" s="610"/>
      <c r="CN6" s="610"/>
      <c r="CO6" s="610"/>
      <c r="CP6" s="610"/>
      <c r="CQ6" s="611"/>
      <c r="CR6" s="623">
        <v>288610</v>
      </c>
      <c r="CS6" s="624"/>
      <c r="CT6" s="624"/>
      <c r="CU6" s="624"/>
      <c r="CV6" s="624"/>
      <c r="CW6" s="624"/>
      <c r="CX6" s="624"/>
      <c r="CY6" s="625"/>
      <c r="CZ6" s="617">
        <v>0.5</v>
      </c>
      <c r="DA6" s="618"/>
      <c r="DB6" s="618"/>
      <c r="DC6" s="634"/>
      <c r="DD6" s="632" t="s">
        <v>236</v>
      </c>
      <c r="DE6" s="624"/>
      <c r="DF6" s="624"/>
      <c r="DG6" s="624"/>
      <c r="DH6" s="624"/>
      <c r="DI6" s="624"/>
      <c r="DJ6" s="624"/>
      <c r="DK6" s="624"/>
      <c r="DL6" s="624"/>
      <c r="DM6" s="624"/>
      <c r="DN6" s="624"/>
      <c r="DO6" s="624"/>
      <c r="DP6" s="625"/>
      <c r="DQ6" s="632">
        <v>288610</v>
      </c>
      <c r="DR6" s="624"/>
      <c r="DS6" s="624"/>
      <c r="DT6" s="624"/>
      <c r="DU6" s="624"/>
      <c r="DV6" s="624"/>
      <c r="DW6" s="624"/>
      <c r="DX6" s="624"/>
      <c r="DY6" s="624"/>
      <c r="DZ6" s="624"/>
      <c r="EA6" s="624"/>
      <c r="EB6" s="624"/>
      <c r="EC6" s="633"/>
    </row>
    <row r="7" spans="2:143" ht="11.25" customHeight="1" x14ac:dyDescent="0.2">
      <c r="B7" s="620" t="s">
        <v>237</v>
      </c>
      <c r="C7" s="621"/>
      <c r="D7" s="621"/>
      <c r="E7" s="621"/>
      <c r="F7" s="621"/>
      <c r="G7" s="621"/>
      <c r="H7" s="621"/>
      <c r="I7" s="621"/>
      <c r="J7" s="621"/>
      <c r="K7" s="621"/>
      <c r="L7" s="621"/>
      <c r="M7" s="621"/>
      <c r="N7" s="621"/>
      <c r="O7" s="621"/>
      <c r="P7" s="621"/>
      <c r="Q7" s="622"/>
      <c r="R7" s="623">
        <v>10903</v>
      </c>
      <c r="S7" s="624"/>
      <c r="T7" s="624"/>
      <c r="U7" s="624"/>
      <c r="V7" s="624"/>
      <c r="W7" s="624"/>
      <c r="X7" s="624"/>
      <c r="Y7" s="625"/>
      <c r="Z7" s="626">
        <v>0</v>
      </c>
      <c r="AA7" s="626"/>
      <c r="AB7" s="626"/>
      <c r="AC7" s="626"/>
      <c r="AD7" s="627">
        <v>10903</v>
      </c>
      <c r="AE7" s="627"/>
      <c r="AF7" s="627"/>
      <c r="AG7" s="627"/>
      <c r="AH7" s="627"/>
      <c r="AI7" s="627"/>
      <c r="AJ7" s="627"/>
      <c r="AK7" s="627"/>
      <c r="AL7" s="628">
        <v>0</v>
      </c>
      <c r="AM7" s="629"/>
      <c r="AN7" s="629"/>
      <c r="AO7" s="630"/>
      <c r="AP7" s="620" t="s">
        <v>238</v>
      </c>
      <c r="AQ7" s="621"/>
      <c r="AR7" s="621"/>
      <c r="AS7" s="621"/>
      <c r="AT7" s="621"/>
      <c r="AU7" s="621"/>
      <c r="AV7" s="621"/>
      <c r="AW7" s="621"/>
      <c r="AX7" s="621"/>
      <c r="AY7" s="621"/>
      <c r="AZ7" s="621"/>
      <c r="BA7" s="621"/>
      <c r="BB7" s="621"/>
      <c r="BC7" s="621"/>
      <c r="BD7" s="621"/>
      <c r="BE7" s="621"/>
      <c r="BF7" s="622"/>
      <c r="BG7" s="623">
        <v>5949228</v>
      </c>
      <c r="BH7" s="624"/>
      <c r="BI7" s="624"/>
      <c r="BJ7" s="624"/>
      <c r="BK7" s="624"/>
      <c r="BL7" s="624"/>
      <c r="BM7" s="624"/>
      <c r="BN7" s="625"/>
      <c r="BO7" s="626">
        <v>37.4</v>
      </c>
      <c r="BP7" s="626"/>
      <c r="BQ7" s="626"/>
      <c r="BR7" s="626"/>
      <c r="BS7" s="627">
        <v>292819</v>
      </c>
      <c r="BT7" s="627"/>
      <c r="BU7" s="627"/>
      <c r="BV7" s="627"/>
      <c r="BW7" s="627"/>
      <c r="BX7" s="627"/>
      <c r="BY7" s="627"/>
      <c r="BZ7" s="627"/>
      <c r="CA7" s="627"/>
      <c r="CB7" s="631"/>
      <c r="CD7" s="620" t="s">
        <v>239</v>
      </c>
      <c r="CE7" s="621"/>
      <c r="CF7" s="621"/>
      <c r="CG7" s="621"/>
      <c r="CH7" s="621"/>
      <c r="CI7" s="621"/>
      <c r="CJ7" s="621"/>
      <c r="CK7" s="621"/>
      <c r="CL7" s="621"/>
      <c r="CM7" s="621"/>
      <c r="CN7" s="621"/>
      <c r="CO7" s="621"/>
      <c r="CP7" s="621"/>
      <c r="CQ7" s="622"/>
      <c r="CR7" s="623">
        <v>7636554</v>
      </c>
      <c r="CS7" s="624"/>
      <c r="CT7" s="624"/>
      <c r="CU7" s="624"/>
      <c r="CV7" s="624"/>
      <c r="CW7" s="624"/>
      <c r="CX7" s="624"/>
      <c r="CY7" s="625"/>
      <c r="CZ7" s="626">
        <v>13.8</v>
      </c>
      <c r="DA7" s="626"/>
      <c r="DB7" s="626"/>
      <c r="DC7" s="626"/>
      <c r="DD7" s="632">
        <v>134452</v>
      </c>
      <c r="DE7" s="624"/>
      <c r="DF7" s="624"/>
      <c r="DG7" s="624"/>
      <c r="DH7" s="624"/>
      <c r="DI7" s="624"/>
      <c r="DJ7" s="624"/>
      <c r="DK7" s="624"/>
      <c r="DL7" s="624"/>
      <c r="DM7" s="624"/>
      <c r="DN7" s="624"/>
      <c r="DO7" s="624"/>
      <c r="DP7" s="625"/>
      <c r="DQ7" s="632">
        <v>7056675</v>
      </c>
      <c r="DR7" s="624"/>
      <c r="DS7" s="624"/>
      <c r="DT7" s="624"/>
      <c r="DU7" s="624"/>
      <c r="DV7" s="624"/>
      <c r="DW7" s="624"/>
      <c r="DX7" s="624"/>
      <c r="DY7" s="624"/>
      <c r="DZ7" s="624"/>
      <c r="EA7" s="624"/>
      <c r="EB7" s="624"/>
      <c r="EC7" s="633"/>
    </row>
    <row r="8" spans="2:143" ht="11.25" customHeight="1" x14ac:dyDescent="0.2">
      <c r="B8" s="620" t="s">
        <v>240</v>
      </c>
      <c r="C8" s="621"/>
      <c r="D8" s="621"/>
      <c r="E8" s="621"/>
      <c r="F8" s="621"/>
      <c r="G8" s="621"/>
      <c r="H8" s="621"/>
      <c r="I8" s="621"/>
      <c r="J8" s="621"/>
      <c r="K8" s="621"/>
      <c r="L8" s="621"/>
      <c r="M8" s="621"/>
      <c r="N8" s="621"/>
      <c r="O8" s="621"/>
      <c r="P8" s="621"/>
      <c r="Q8" s="622"/>
      <c r="R8" s="623">
        <v>65341</v>
      </c>
      <c r="S8" s="624"/>
      <c r="T8" s="624"/>
      <c r="U8" s="624"/>
      <c r="V8" s="624"/>
      <c r="W8" s="624"/>
      <c r="X8" s="624"/>
      <c r="Y8" s="625"/>
      <c r="Z8" s="626">
        <v>0.1</v>
      </c>
      <c r="AA8" s="626"/>
      <c r="AB8" s="626"/>
      <c r="AC8" s="626"/>
      <c r="AD8" s="627">
        <v>65341</v>
      </c>
      <c r="AE8" s="627"/>
      <c r="AF8" s="627"/>
      <c r="AG8" s="627"/>
      <c r="AH8" s="627"/>
      <c r="AI8" s="627"/>
      <c r="AJ8" s="627"/>
      <c r="AK8" s="627"/>
      <c r="AL8" s="628">
        <v>0.2</v>
      </c>
      <c r="AM8" s="629"/>
      <c r="AN8" s="629"/>
      <c r="AO8" s="630"/>
      <c r="AP8" s="620" t="s">
        <v>241</v>
      </c>
      <c r="AQ8" s="621"/>
      <c r="AR8" s="621"/>
      <c r="AS8" s="621"/>
      <c r="AT8" s="621"/>
      <c r="AU8" s="621"/>
      <c r="AV8" s="621"/>
      <c r="AW8" s="621"/>
      <c r="AX8" s="621"/>
      <c r="AY8" s="621"/>
      <c r="AZ8" s="621"/>
      <c r="BA8" s="621"/>
      <c r="BB8" s="621"/>
      <c r="BC8" s="621"/>
      <c r="BD8" s="621"/>
      <c r="BE8" s="621"/>
      <c r="BF8" s="622"/>
      <c r="BG8" s="623">
        <v>180108</v>
      </c>
      <c r="BH8" s="624"/>
      <c r="BI8" s="624"/>
      <c r="BJ8" s="624"/>
      <c r="BK8" s="624"/>
      <c r="BL8" s="624"/>
      <c r="BM8" s="624"/>
      <c r="BN8" s="625"/>
      <c r="BO8" s="626">
        <v>1.1000000000000001</v>
      </c>
      <c r="BP8" s="626"/>
      <c r="BQ8" s="626"/>
      <c r="BR8" s="626"/>
      <c r="BS8" s="627" t="s">
        <v>236</v>
      </c>
      <c r="BT8" s="627"/>
      <c r="BU8" s="627"/>
      <c r="BV8" s="627"/>
      <c r="BW8" s="627"/>
      <c r="BX8" s="627"/>
      <c r="BY8" s="627"/>
      <c r="BZ8" s="627"/>
      <c r="CA8" s="627"/>
      <c r="CB8" s="631"/>
      <c r="CD8" s="620" t="s">
        <v>242</v>
      </c>
      <c r="CE8" s="621"/>
      <c r="CF8" s="621"/>
      <c r="CG8" s="621"/>
      <c r="CH8" s="621"/>
      <c r="CI8" s="621"/>
      <c r="CJ8" s="621"/>
      <c r="CK8" s="621"/>
      <c r="CL8" s="621"/>
      <c r="CM8" s="621"/>
      <c r="CN8" s="621"/>
      <c r="CO8" s="621"/>
      <c r="CP8" s="621"/>
      <c r="CQ8" s="622"/>
      <c r="CR8" s="623">
        <v>19784321</v>
      </c>
      <c r="CS8" s="624"/>
      <c r="CT8" s="624"/>
      <c r="CU8" s="624"/>
      <c r="CV8" s="624"/>
      <c r="CW8" s="624"/>
      <c r="CX8" s="624"/>
      <c r="CY8" s="625"/>
      <c r="CZ8" s="626">
        <v>35.799999999999997</v>
      </c>
      <c r="DA8" s="626"/>
      <c r="DB8" s="626"/>
      <c r="DC8" s="626"/>
      <c r="DD8" s="632">
        <v>154373</v>
      </c>
      <c r="DE8" s="624"/>
      <c r="DF8" s="624"/>
      <c r="DG8" s="624"/>
      <c r="DH8" s="624"/>
      <c r="DI8" s="624"/>
      <c r="DJ8" s="624"/>
      <c r="DK8" s="624"/>
      <c r="DL8" s="624"/>
      <c r="DM8" s="624"/>
      <c r="DN8" s="624"/>
      <c r="DO8" s="624"/>
      <c r="DP8" s="625"/>
      <c r="DQ8" s="632">
        <v>9477884</v>
      </c>
      <c r="DR8" s="624"/>
      <c r="DS8" s="624"/>
      <c r="DT8" s="624"/>
      <c r="DU8" s="624"/>
      <c r="DV8" s="624"/>
      <c r="DW8" s="624"/>
      <c r="DX8" s="624"/>
      <c r="DY8" s="624"/>
      <c r="DZ8" s="624"/>
      <c r="EA8" s="624"/>
      <c r="EB8" s="624"/>
      <c r="EC8" s="633"/>
    </row>
    <row r="9" spans="2:143" ht="11.25" customHeight="1" x14ac:dyDescent="0.2">
      <c r="B9" s="620" t="s">
        <v>243</v>
      </c>
      <c r="C9" s="621"/>
      <c r="D9" s="621"/>
      <c r="E9" s="621"/>
      <c r="F9" s="621"/>
      <c r="G9" s="621"/>
      <c r="H9" s="621"/>
      <c r="I9" s="621"/>
      <c r="J9" s="621"/>
      <c r="K9" s="621"/>
      <c r="L9" s="621"/>
      <c r="M9" s="621"/>
      <c r="N9" s="621"/>
      <c r="O9" s="621"/>
      <c r="P9" s="621"/>
      <c r="Q9" s="622"/>
      <c r="R9" s="623">
        <v>53715</v>
      </c>
      <c r="S9" s="624"/>
      <c r="T9" s="624"/>
      <c r="U9" s="624"/>
      <c r="V9" s="624"/>
      <c r="W9" s="624"/>
      <c r="X9" s="624"/>
      <c r="Y9" s="625"/>
      <c r="Z9" s="626">
        <v>0.1</v>
      </c>
      <c r="AA9" s="626"/>
      <c r="AB9" s="626"/>
      <c r="AC9" s="626"/>
      <c r="AD9" s="627">
        <v>53715</v>
      </c>
      <c r="AE9" s="627"/>
      <c r="AF9" s="627"/>
      <c r="AG9" s="627"/>
      <c r="AH9" s="627"/>
      <c r="AI9" s="627"/>
      <c r="AJ9" s="627"/>
      <c r="AK9" s="627"/>
      <c r="AL9" s="628">
        <v>0.2</v>
      </c>
      <c r="AM9" s="629"/>
      <c r="AN9" s="629"/>
      <c r="AO9" s="630"/>
      <c r="AP9" s="620" t="s">
        <v>244</v>
      </c>
      <c r="AQ9" s="621"/>
      <c r="AR9" s="621"/>
      <c r="AS9" s="621"/>
      <c r="AT9" s="621"/>
      <c r="AU9" s="621"/>
      <c r="AV9" s="621"/>
      <c r="AW9" s="621"/>
      <c r="AX9" s="621"/>
      <c r="AY9" s="621"/>
      <c r="AZ9" s="621"/>
      <c r="BA9" s="621"/>
      <c r="BB9" s="621"/>
      <c r="BC9" s="621"/>
      <c r="BD9" s="621"/>
      <c r="BE9" s="621"/>
      <c r="BF9" s="622"/>
      <c r="BG9" s="623">
        <v>4460939</v>
      </c>
      <c r="BH9" s="624"/>
      <c r="BI9" s="624"/>
      <c r="BJ9" s="624"/>
      <c r="BK9" s="624"/>
      <c r="BL9" s="624"/>
      <c r="BM9" s="624"/>
      <c r="BN9" s="625"/>
      <c r="BO9" s="626">
        <v>28.1</v>
      </c>
      <c r="BP9" s="626"/>
      <c r="BQ9" s="626"/>
      <c r="BR9" s="626"/>
      <c r="BS9" s="627" t="s">
        <v>236</v>
      </c>
      <c r="BT9" s="627"/>
      <c r="BU9" s="627"/>
      <c r="BV9" s="627"/>
      <c r="BW9" s="627"/>
      <c r="BX9" s="627"/>
      <c r="BY9" s="627"/>
      <c r="BZ9" s="627"/>
      <c r="CA9" s="627"/>
      <c r="CB9" s="631"/>
      <c r="CD9" s="620" t="s">
        <v>245</v>
      </c>
      <c r="CE9" s="621"/>
      <c r="CF9" s="621"/>
      <c r="CG9" s="621"/>
      <c r="CH9" s="621"/>
      <c r="CI9" s="621"/>
      <c r="CJ9" s="621"/>
      <c r="CK9" s="621"/>
      <c r="CL9" s="621"/>
      <c r="CM9" s="621"/>
      <c r="CN9" s="621"/>
      <c r="CO9" s="621"/>
      <c r="CP9" s="621"/>
      <c r="CQ9" s="622"/>
      <c r="CR9" s="623">
        <v>7234727</v>
      </c>
      <c r="CS9" s="624"/>
      <c r="CT9" s="624"/>
      <c r="CU9" s="624"/>
      <c r="CV9" s="624"/>
      <c r="CW9" s="624"/>
      <c r="CX9" s="624"/>
      <c r="CY9" s="625"/>
      <c r="CZ9" s="626">
        <v>13.1</v>
      </c>
      <c r="DA9" s="626"/>
      <c r="DB9" s="626"/>
      <c r="DC9" s="626"/>
      <c r="DD9" s="632">
        <v>3360110</v>
      </c>
      <c r="DE9" s="624"/>
      <c r="DF9" s="624"/>
      <c r="DG9" s="624"/>
      <c r="DH9" s="624"/>
      <c r="DI9" s="624"/>
      <c r="DJ9" s="624"/>
      <c r="DK9" s="624"/>
      <c r="DL9" s="624"/>
      <c r="DM9" s="624"/>
      <c r="DN9" s="624"/>
      <c r="DO9" s="624"/>
      <c r="DP9" s="625"/>
      <c r="DQ9" s="632">
        <v>2944359</v>
      </c>
      <c r="DR9" s="624"/>
      <c r="DS9" s="624"/>
      <c r="DT9" s="624"/>
      <c r="DU9" s="624"/>
      <c r="DV9" s="624"/>
      <c r="DW9" s="624"/>
      <c r="DX9" s="624"/>
      <c r="DY9" s="624"/>
      <c r="DZ9" s="624"/>
      <c r="EA9" s="624"/>
      <c r="EB9" s="624"/>
      <c r="EC9" s="633"/>
    </row>
    <row r="10" spans="2:143" ht="11.25" customHeight="1" x14ac:dyDescent="0.2">
      <c r="B10" s="620" t="s">
        <v>246</v>
      </c>
      <c r="C10" s="621"/>
      <c r="D10" s="621"/>
      <c r="E10" s="621"/>
      <c r="F10" s="621"/>
      <c r="G10" s="621"/>
      <c r="H10" s="621"/>
      <c r="I10" s="621"/>
      <c r="J10" s="621"/>
      <c r="K10" s="621"/>
      <c r="L10" s="621"/>
      <c r="M10" s="621"/>
      <c r="N10" s="621"/>
      <c r="O10" s="621"/>
      <c r="P10" s="621"/>
      <c r="Q10" s="622"/>
      <c r="R10" s="623" t="s">
        <v>236</v>
      </c>
      <c r="S10" s="624"/>
      <c r="T10" s="624"/>
      <c r="U10" s="624"/>
      <c r="V10" s="624"/>
      <c r="W10" s="624"/>
      <c r="X10" s="624"/>
      <c r="Y10" s="625"/>
      <c r="Z10" s="626" t="s">
        <v>236</v>
      </c>
      <c r="AA10" s="626"/>
      <c r="AB10" s="626"/>
      <c r="AC10" s="626"/>
      <c r="AD10" s="627" t="s">
        <v>236</v>
      </c>
      <c r="AE10" s="627"/>
      <c r="AF10" s="627"/>
      <c r="AG10" s="627"/>
      <c r="AH10" s="627"/>
      <c r="AI10" s="627"/>
      <c r="AJ10" s="627"/>
      <c r="AK10" s="627"/>
      <c r="AL10" s="628" t="s">
        <v>236</v>
      </c>
      <c r="AM10" s="629"/>
      <c r="AN10" s="629"/>
      <c r="AO10" s="630"/>
      <c r="AP10" s="620" t="s">
        <v>247</v>
      </c>
      <c r="AQ10" s="621"/>
      <c r="AR10" s="621"/>
      <c r="AS10" s="621"/>
      <c r="AT10" s="621"/>
      <c r="AU10" s="621"/>
      <c r="AV10" s="621"/>
      <c r="AW10" s="621"/>
      <c r="AX10" s="621"/>
      <c r="AY10" s="621"/>
      <c r="AZ10" s="621"/>
      <c r="BA10" s="621"/>
      <c r="BB10" s="621"/>
      <c r="BC10" s="621"/>
      <c r="BD10" s="621"/>
      <c r="BE10" s="621"/>
      <c r="BF10" s="622"/>
      <c r="BG10" s="623">
        <v>306391</v>
      </c>
      <c r="BH10" s="624"/>
      <c r="BI10" s="624"/>
      <c r="BJ10" s="624"/>
      <c r="BK10" s="624"/>
      <c r="BL10" s="624"/>
      <c r="BM10" s="624"/>
      <c r="BN10" s="625"/>
      <c r="BO10" s="626">
        <v>1.9</v>
      </c>
      <c r="BP10" s="626"/>
      <c r="BQ10" s="626"/>
      <c r="BR10" s="626"/>
      <c r="BS10" s="627" t="s">
        <v>236</v>
      </c>
      <c r="BT10" s="627"/>
      <c r="BU10" s="627"/>
      <c r="BV10" s="627"/>
      <c r="BW10" s="627"/>
      <c r="BX10" s="627"/>
      <c r="BY10" s="627"/>
      <c r="BZ10" s="627"/>
      <c r="CA10" s="627"/>
      <c r="CB10" s="631"/>
      <c r="CD10" s="620" t="s">
        <v>248</v>
      </c>
      <c r="CE10" s="621"/>
      <c r="CF10" s="621"/>
      <c r="CG10" s="621"/>
      <c r="CH10" s="621"/>
      <c r="CI10" s="621"/>
      <c r="CJ10" s="621"/>
      <c r="CK10" s="621"/>
      <c r="CL10" s="621"/>
      <c r="CM10" s="621"/>
      <c r="CN10" s="621"/>
      <c r="CO10" s="621"/>
      <c r="CP10" s="621"/>
      <c r="CQ10" s="622"/>
      <c r="CR10" s="623">
        <v>185546</v>
      </c>
      <c r="CS10" s="624"/>
      <c r="CT10" s="624"/>
      <c r="CU10" s="624"/>
      <c r="CV10" s="624"/>
      <c r="CW10" s="624"/>
      <c r="CX10" s="624"/>
      <c r="CY10" s="625"/>
      <c r="CZ10" s="626">
        <v>0.3</v>
      </c>
      <c r="DA10" s="626"/>
      <c r="DB10" s="626"/>
      <c r="DC10" s="626"/>
      <c r="DD10" s="632" t="s">
        <v>236</v>
      </c>
      <c r="DE10" s="624"/>
      <c r="DF10" s="624"/>
      <c r="DG10" s="624"/>
      <c r="DH10" s="624"/>
      <c r="DI10" s="624"/>
      <c r="DJ10" s="624"/>
      <c r="DK10" s="624"/>
      <c r="DL10" s="624"/>
      <c r="DM10" s="624"/>
      <c r="DN10" s="624"/>
      <c r="DO10" s="624"/>
      <c r="DP10" s="625"/>
      <c r="DQ10" s="632">
        <v>16521</v>
      </c>
      <c r="DR10" s="624"/>
      <c r="DS10" s="624"/>
      <c r="DT10" s="624"/>
      <c r="DU10" s="624"/>
      <c r="DV10" s="624"/>
      <c r="DW10" s="624"/>
      <c r="DX10" s="624"/>
      <c r="DY10" s="624"/>
      <c r="DZ10" s="624"/>
      <c r="EA10" s="624"/>
      <c r="EB10" s="624"/>
      <c r="EC10" s="633"/>
    </row>
    <row r="11" spans="2:143" ht="11.25" customHeight="1" x14ac:dyDescent="0.2">
      <c r="B11" s="620" t="s">
        <v>249</v>
      </c>
      <c r="C11" s="621"/>
      <c r="D11" s="621"/>
      <c r="E11" s="621"/>
      <c r="F11" s="621"/>
      <c r="G11" s="621"/>
      <c r="H11" s="621"/>
      <c r="I11" s="621"/>
      <c r="J11" s="621"/>
      <c r="K11" s="621"/>
      <c r="L11" s="621"/>
      <c r="M11" s="621"/>
      <c r="N11" s="621"/>
      <c r="O11" s="621"/>
      <c r="P11" s="621"/>
      <c r="Q11" s="622"/>
      <c r="R11" s="623">
        <v>2552677</v>
      </c>
      <c r="S11" s="624"/>
      <c r="T11" s="624"/>
      <c r="U11" s="624"/>
      <c r="V11" s="624"/>
      <c r="W11" s="624"/>
      <c r="X11" s="624"/>
      <c r="Y11" s="625"/>
      <c r="Z11" s="628">
        <v>4.3</v>
      </c>
      <c r="AA11" s="629"/>
      <c r="AB11" s="629"/>
      <c r="AC11" s="635"/>
      <c r="AD11" s="632">
        <v>2552677</v>
      </c>
      <c r="AE11" s="624"/>
      <c r="AF11" s="624"/>
      <c r="AG11" s="624"/>
      <c r="AH11" s="624"/>
      <c r="AI11" s="624"/>
      <c r="AJ11" s="624"/>
      <c r="AK11" s="625"/>
      <c r="AL11" s="628">
        <v>8.9</v>
      </c>
      <c r="AM11" s="629"/>
      <c r="AN11" s="629"/>
      <c r="AO11" s="630"/>
      <c r="AP11" s="620" t="s">
        <v>250</v>
      </c>
      <c r="AQ11" s="621"/>
      <c r="AR11" s="621"/>
      <c r="AS11" s="621"/>
      <c r="AT11" s="621"/>
      <c r="AU11" s="621"/>
      <c r="AV11" s="621"/>
      <c r="AW11" s="621"/>
      <c r="AX11" s="621"/>
      <c r="AY11" s="621"/>
      <c r="AZ11" s="621"/>
      <c r="BA11" s="621"/>
      <c r="BB11" s="621"/>
      <c r="BC11" s="621"/>
      <c r="BD11" s="621"/>
      <c r="BE11" s="621"/>
      <c r="BF11" s="622"/>
      <c r="BG11" s="623">
        <v>1001790</v>
      </c>
      <c r="BH11" s="624"/>
      <c r="BI11" s="624"/>
      <c r="BJ11" s="624"/>
      <c r="BK11" s="624"/>
      <c r="BL11" s="624"/>
      <c r="BM11" s="624"/>
      <c r="BN11" s="625"/>
      <c r="BO11" s="626">
        <v>6.3</v>
      </c>
      <c r="BP11" s="626"/>
      <c r="BQ11" s="626"/>
      <c r="BR11" s="626"/>
      <c r="BS11" s="627">
        <v>292819</v>
      </c>
      <c r="BT11" s="627"/>
      <c r="BU11" s="627"/>
      <c r="BV11" s="627"/>
      <c r="BW11" s="627"/>
      <c r="BX11" s="627"/>
      <c r="BY11" s="627"/>
      <c r="BZ11" s="627"/>
      <c r="CA11" s="627"/>
      <c r="CB11" s="631"/>
      <c r="CD11" s="620" t="s">
        <v>251</v>
      </c>
      <c r="CE11" s="621"/>
      <c r="CF11" s="621"/>
      <c r="CG11" s="621"/>
      <c r="CH11" s="621"/>
      <c r="CI11" s="621"/>
      <c r="CJ11" s="621"/>
      <c r="CK11" s="621"/>
      <c r="CL11" s="621"/>
      <c r="CM11" s="621"/>
      <c r="CN11" s="621"/>
      <c r="CO11" s="621"/>
      <c r="CP11" s="621"/>
      <c r="CQ11" s="622"/>
      <c r="CR11" s="623">
        <v>1839247</v>
      </c>
      <c r="CS11" s="624"/>
      <c r="CT11" s="624"/>
      <c r="CU11" s="624"/>
      <c r="CV11" s="624"/>
      <c r="CW11" s="624"/>
      <c r="CX11" s="624"/>
      <c r="CY11" s="625"/>
      <c r="CZ11" s="626">
        <v>3.3</v>
      </c>
      <c r="DA11" s="626"/>
      <c r="DB11" s="626"/>
      <c r="DC11" s="626"/>
      <c r="DD11" s="632">
        <v>739688</v>
      </c>
      <c r="DE11" s="624"/>
      <c r="DF11" s="624"/>
      <c r="DG11" s="624"/>
      <c r="DH11" s="624"/>
      <c r="DI11" s="624"/>
      <c r="DJ11" s="624"/>
      <c r="DK11" s="624"/>
      <c r="DL11" s="624"/>
      <c r="DM11" s="624"/>
      <c r="DN11" s="624"/>
      <c r="DO11" s="624"/>
      <c r="DP11" s="625"/>
      <c r="DQ11" s="632">
        <v>868443</v>
      </c>
      <c r="DR11" s="624"/>
      <c r="DS11" s="624"/>
      <c r="DT11" s="624"/>
      <c r="DU11" s="624"/>
      <c r="DV11" s="624"/>
      <c r="DW11" s="624"/>
      <c r="DX11" s="624"/>
      <c r="DY11" s="624"/>
      <c r="DZ11" s="624"/>
      <c r="EA11" s="624"/>
      <c r="EB11" s="624"/>
      <c r="EC11" s="633"/>
    </row>
    <row r="12" spans="2:143" ht="11.25" customHeight="1" x14ac:dyDescent="0.2">
      <c r="B12" s="620" t="s">
        <v>252</v>
      </c>
      <c r="C12" s="621"/>
      <c r="D12" s="621"/>
      <c r="E12" s="621"/>
      <c r="F12" s="621"/>
      <c r="G12" s="621"/>
      <c r="H12" s="621"/>
      <c r="I12" s="621"/>
      <c r="J12" s="621"/>
      <c r="K12" s="621"/>
      <c r="L12" s="621"/>
      <c r="M12" s="621"/>
      <c r="N12" s="621"/>
      <c r="O12" s="621"/>
      <c r="P12" s="621"/>
      <c r="Q12" s="622"/>
      <c r="R12" s="623">
        <v>1847</v>
      </c>
      <c r="S12" s="624"/>
      <c r="T12" s="624"/>
      <c r="U12" s="624"/>
      <c r="V12" s="624"/>
      <c r="W12" s="624"/>
      <c r="X12" s="624"/>
      <c r="Y12" s="625"/>
      <c r="Z12" s="626">
        <v>0</v>
      </c>
      <c r="AA12" s="626"/>
      <c r="AB12" s="626"/>
      <c r="AC12" s="626"/>
      <c r="AD12" s="627">
        <v>1847</v>
      </c>
      <c r="AE12" s="627"/>
      <c r="AF12" s="627"/>
      <c r="AG12" s="627"/>
      <c r="AH12" s="627"/>
      <c r="AI12" s="627"/>
      <c r="AJ12" s="627"/>
      <c r="AK12" s="627"/>
      <c r="AL12" s="628">
        <v>0</v>
      </c>
      <c r="AM12" s="629"/>
      <c r="AN12" s="629"/>
      <c r="AO12" s="630"/>
      <c r="AP12" s="620" t="s">
        <v>253</v>
      </c>
      <c r="AQ12" s="621"/>
      <c r="AR12" s="621"/>
      <c r="AS12" s="621"/>
      <c r="AT12" s="621"/>
      <c r="AU12" s="621"/>
      <c r="AV12" s="621"/>
      <c r="AW12" s="621"/>
      <c r="AX12" s="621"/>
      <c r="AY12" s="621"/>
      <c r="AZ12" s="621"/>
      <c r="BA12" s="621"/>
      <c r="BB12" s="621"/>
      <c r="BC12" s="621"/>
      <c r="BD12" s="621"/>
      <c r="BE12" s="621"/>
      <c r="BF12" s="622"/>
      <c r="BG12" s="623">
        <v>8647277</v>
      </c>
      <c r="BH12" s="624"/>
      <c r="BI12" s="624"/>
      <c r="BJ12" s="624"/>
      <c r="BK12" s="624"/>
      <c r="BL12" s="624"/>
      <c r="BM12" s="624"/>
      <c r="BN12" s="625"/>
      <c r="BO12" s="626">
        <v>54.4</v>
      </c>
      <c r="BP12" s="626"/>
      <c r="BQ12" s="626"/>
      <c r="BR12" s="626"/>
      <c r="BS12" s="627" t="s">
        <v>236</v>
      </c>
      <c r="BT12" s="627"/>
      <c r="BU12" s="627"/>
      <c r="BV12" s="627"/>
      <c r="BW12" s="627"/>
      <c r="BX12" s="627"/>
      <c r="BY12" s="627"/>
      <c r="BZ12" s="627"/>
      <c r="CA12" s="627"/>
      <c r="CB12" s="631"/>
      <c r="CD12" s="620" t="s">
        <v>254</v>
      </c>
      <c r="CE12" s="621"/>
      <c r="CF12" s="621"/>
      <c r="CG12" s="621"/>
      <c r="CH12" s="621"/>
      <c r="CI12" s="621"/>
      <c r="CJ12" s="621"/>
      <c r="CK12" s="621"/>
      <c r="CL12" s="621"/>
      <c r="CM12" s="621"/>
      <c r="CN12" s="621"/>
      <c r="CO12" s="621"/>
      <c r="CP12" s="621"/>
      <c r="CQ12" s="622"/>
      <c r="CR12" s="623">
        <v>1919607</v>
      </c>
      <c r="CS12" s="624"/>
      <c r="CT12" s="624"/>
      <c r="CU12" s="624"/>
      <c r="CV12" s="624"/>
      <c r="CW12" s="624"/>
      <c r="CX12" s="624"/>
      <c r="CY12" s="625"/>
      <c r="CZ12" s="626">
        <v>3.5</v>
      </c>
      <c r="DA12" s="626"/>
      <c r="DB12" s="626"/>
      <c r="DC12" s="626"/>
      <c r="DD12" s="632">
        <v>8600</v>
      </c>
      <c r="DE12" s="624"/>
      <c r="DF12" s="624"/>
      <c r="DG12" s="624"/>
      <c r="DH12" s="624"/>
      <c r="DI12" s="624"/>
      <c r="DJ12" s="624"/>
      <c r="DK12" s="624"/>
      <c r="DL12" s="624"/>
      <c r="DM12" s="624"/>
      <c r="DN12" s="624"/>
      <c r="DO12" s="624"/>
      <c r="DP12" s="625"/>
      <c r="DQ12" s="632">
        <v>1245199</v>
      </c>
      <c r="DR12" s="624"/>
      <c r="DS12" s="624"/>
      <c r="DT12" s="624"/>
      <c r="DU12" s="624"/>
      <c r="DV12" s="624"/>
      <c r="DW12" s="624"/>
      <c r="DX12" s="624"/>
      <c r="DY12" s="624"/>
      <c r="DZ12" s="624"/>
      <c r="EA12" s="624"/>
      <c r="EB12" s="624"/>
      <c r="EC12" s="633"/>
    </row>
    <row r="13" spans="2:143" ht="11.25" customHeight="1" x14ac:dyDescent="0.2">
      <c r="B13" s="620" t="s">
        <v>255</v>
      </c>
      <c r="C13" s="621"/>
      <c r="D13" s="621"/>
      <c r="E13" s="621"/>
      <c r="F13" s="621"/>
      <c r="G13" s="621"/>
      <c r="H13" s="621"/>
      <c r="I13" s="621"/>
      <c r="J13" s="621"/>
      <c r="K13" s="621"/>
      <c r="L13" s="621"/>
      <c r="M13" s="621"/>
      <c r="N13" s="621"/>
      <c r="O13" s="621"/>
      <c r="P13" s="621"/>
      <c r="Q13" s="622"/>
      <c r="R13" s="623" t="s">
        <v>236</v>
      </c>
      <c r="S13" s="624"/>
      <c r="T13" s="624"/>
      <c r="U13" s="624"/>
      <c r="V13" s="624"/>
      <c r="W13" s="624"/>
      <c r="X13" s="624"/>
      <c r="Y13" s="625"/>
      <c r="Z13" s="626" t="s">
        <v>236</v>
      </c>
      <c r="AA13" s="626"/>
      <c r="AB13" s="626"/>
      <c r="AC13" s="626"/>
      <c r="AD13" s="627" t="s">
        <v>236</v>
      </c>
      <c r="AE13" s="627"/>
      <c r="AF13" s="627"/>
      <c r="AG13" s="627"/>
      <c r="AH13" s="627"/>
      <c r="AI13" s="627"/>
      <c r="AJ13" s="627"/>
      <c r="AK13" s="627"/>
      <c r="AL13" s="628" t="s">
        <v>236</v>
      </c>
      <c r="AM13" s="629"/>
      <c r="AN13" s="629"/>
      <c r="AO13" s="630"/>
      <c r="AP13" s="620" t="s">
        <v>256</v>
      </c>
      <c r="AQ13" s="621"/>
      <c r="AR13" s="621"/>
      <c r="AS13" s="621"/>
      <c r="AT13" s="621"/>
      <c r="AU13" s="621"/>
      <c r="AV13" s="621"/>
      <c r="AW13" s="621"/>
      <c r="AX13" s="621"/>
      <c r="AY13" s="621"/>
      <c r="AZ13" s="621"/>
      <c r="BA13" s="621"/>
      <c r="BB13" s="621"/>
      <c r="BC13" s="621"/>
      <c r="BD13" s="621"/>
      <c r="BE13" s="621"/>
      <c r="BF13" s="622"/>
      <c r="BG13" s="623">
        <v>8618441</v>
      </c>
      <c r="BH13" s="624"/>
      <c r="BI13" s="624"/>
      <c r="BJ13" s="624"/>
      <c r="BK13" s="624"/>
      <c r="BL13" s="624"/>
      <c r="BM13" s="624"/>
      <c r="BN13" s="625"/>
      <c r="BO13" s="626">
        <v>54.2</v>
      </c>
      <c r="BP13" s="626"/>
      <c r="BQ13" s="626"/>
      <c r="BR13" s="626"/>
      <c r="BS13" s="627" t="s">
        <v>236</v>
      </c>
      <c r="BT13" s="627"/>
      <c r="BU13" s="627"/>
      <c r="BV13" s="627"/>
      <c r="BW13" s="627"/>
      <c r="BX13" s="627"/>
      <c r="BY13" s="627"/>
      <c r="BZ13" s="627"/>
      <c r="CA13" s="627"/>
      <c r="CB13" s="631"/>
      <c r="CD13" s="620" t="s">
        <v>257</v>
      </c>
      <c r="CE13" s="621"/>
      <c r="CF13" s="621"/>
      <c r="CG13" s="621"/>
      <c r="CH13" s="621"/>
      <c r="CI13" s="621"/>
      <c r="CJ13" s="621"/>
      <c r="CK13" s="621"/>
      <c r="CL13" s="621"/>
      <c r="CM13" s="621"/>
      <c r="CN13" s="621"/>
      <c r="CO13" s="621"/>
      <c r="CP13" s="621"/>
      <c r="CQ13" s="622"/>
      <c r="CR13" s="623">
        <v>4295628</v>
      </c>
      <c r="CS13" s="624"/>
      <c r="CT13" s="624"/>
      <c r="CU13" s="624"/>
      <c r="CV13" s="624"/>
      <c r="CW13" s="624"/>
      <c r="CX13" s="624"/>
      <c r="CY13" s="625"/>
      <c r="CZ13" s="626">
        <v>7.8</v>
      </c>
      <c r="DA13" s="626"/>
      <c r="DB13" s="626"/>
      <c r="DC13" s="626"/>
      <c r="DD13" s="632">
        <v>1914531</v>
      </c>
      <c r="DE13" s="624"/>
      <c r="DF13" s="624"/>
      <c r="DG13" s="624"/>
      <c r="DH13" s="624"/>
      <c r="DI13" s="624"/>
      <c r="DJ13" s="624"/>
      <c r="DK13" s="624"/>
      <c r="DL13" s="624"/>
      <c r="DM13" s="624"/>
      <c r="DN13" s="624"/>
      <c r="DO13" s="624"/>
      <c r="DP13" s="625"/>
      <c r="DQ13" s="632">
        <v>3190909</v>
      </c>
      <c r="DR13" s="624"/>
      <c r="DS13" s="624"/>
      <c r="DT13" s="624"/>
      <c r="DU13" s="624"/>
      <c r="DV13" s="624"/>
      <c r="DW13" s="624"/>
      <c r="DX13" s="624"/>
      <c r="DY13" s="624"/>
      <c r="DZ13" s="624"/>
      <c r="EA13" s="624"/>
      <c r="EB13" s="624"/>
      <c r="EC13" s="633"/>
    </row>
    <row r="14" spans="2:143" ht="11.25" customHeight="1" x14ac:dyDescent="0.2">
      <c r="B14" s="620" t="s">
        <v>258</v>
      </c>
      <c r="C14" s="621"/>
      <c r="D14" s="621"/>
      <c r="E14" s="621"/>
      <c r="F14" s="621"/>
      <c r="G14" s="621"/>
      <c r="H14" s="621"/>
      <c r="I14" s="621"/>
      <c r="J14" s="621"/>
      <c r="K14" s="621"/>
      <c r="L14" s="621"/>
      <c r="M14" s="621"/>
      <c r="N14" s="621"/>
      <c r="O14" s="621"/>
      <c r="P14" s="621"/>
      <c r="Q14" s="622"/>
      <c r="R14" s="623" t="s">
        <v>236</v>
      </c>
      <c r="S14" s="624"/>
      <c r="T14" s="624"/>
      <c r="U14" s="624"/>
      <c r="V14" s="624"/>
      <c r="W14" s="624"/>
      <c r="X14" s="624"/>
      <c r="Y14" s="625"/>
      <c r="Z14" s="626" t="s">
        <v>236</v>
      </c>
      <c r="AA14" s="626"/>
      <c r="AB14" s="626"/>
      <c r="AC14" s="626"/>
      <c r="AD14" s="627" t="s">
        <v>236</v>
      </c>
      <c r="AE14" s="627"/>
      <c r="AF14" s="627"/>
      <c r="AG14" s="627"/>
      <c r="AH14" s="627"/>
      <c r="AI14" s="627"/>
      <c r="AJ14" s="627"/>
      <c r="AK14" s="627"/>
      <c r="AL14" s="628" t="s">
        <v>236</v>
      </c>
      <c r="AM14" s="629"/>
      <c r="AN14" s="629"/>
      <c r="AO14" s="630"/>
      <c r="AP14" s="620" t="s">
        <v>259</v>
      </c>
      <c r="AQ14" s="621"/>
      <c r="AR14" s="621"/>
      <c r="AS14" s="621"/>
      <c r="AT14" s="621"/>
      <c r="AU14" s="621"/>
      <c r="AV14" s="621"/>
      <c r="AW14" s="621"/>
      <c r="AX14" s="621"/>
      <c r="AY14" s="621"/>
      <c r="AZ14" s="621"/>
      <c r="BA14" s="621"/>
      <c r="BB14" s="621"/>
      <c r="BC14" s="621"/>
      <c r="BD14" s="621"/>
      <c r="BE14" s="621"/>
      <c r="BF14" s="622"/>
      <c r="BG14" s="623">
        <v>446526</v>
      </c>
      <c r="BH14" s="624"/>
      <c r="BI14" s="624"/>
      <c r="BJ14" s="624"/>
      <c r="BK14" s="624"/>
      <c r="BL14" s="624"/>
      <c r="BM14" s="624"/>
      <c r="BN14" s="625"/>
      <c r="BO14" s="626">
        <v>2.8</v>
      </c>
      <c r="BP14" s="626"/>
      <c r="BQ14" s="626"/>
      <c r="BR14" s="626"/>
      <c r="BS14" s="627" t="s">
        <v>236</v>
      </c>
      <c r="BT14" s="627"/>
      <c r="BU14" s="627"/>
      <c r="BV14" s="627"/>
      <c r="BW14" s="627"/>
      <c r="BX14" s="627"/>
      <c r="BY14" s="627"/>
      <c r="BZ14" s="627"/>
      <c r="CA14" s="627"/>
      <c r="CB14" s="631"/>
      <c r="CD14" s="620" t="s">
        <v>260</v>
      </c>
      <c r="CE14" s="621"/>
      <c r="CF14" s="621"/>
      <c r="CG14" s="621"/>
      <c r="CH14" s="621"/>
      <c r="CI14" s="621"/>
      <c r="CJ14" s="621"/>
      <c r="CK14" s="621"/>
      <c r="CL14" s="621"/>
      <c r="CM14" s="621"/>
      <c r="CN14" s="621"/>
      <c r="CO14" s="621"/>
      <c r="CP14" s="621"/>
      <c r="CQ14" s="622"/>
      <c r="CR14" s="623">
        <v>1583026</v>
      </c>
      <c r="CS14" s="624"/>
      <c r="CT14" s="624"/>
      <c r="CU14" s="624"/>
      <c r="CV14" s="624"/>
      <c r="CW14" s="624"/>
      <c r="CX14" s="624"/>
      <c r="CY14" s="625"/>
      <c r="CZ14" s="626">
        <v>2.9</v>
      </c>
      <c r="DA14" s="626"/>
      <c r="DB14" s="626"/>
      <c r="DC14" s="626"/>
      <c r="DD14" s="632">
        <v>300515</v>
      </c>
      <c r="DE14" s="624"/>
      <c r="DF14" s="624"/>
      <c r="DG14" s="624"/>
      <c r="DH14" s="624"/>
      <c r="DI14" s="624"/>
      <c r="DJ14" s="624"/>
      <c r="DK14" s="624"/>
      <c r="DL14" s="624"/>
      <c r="DM14" s="624"/>
      <c r="DN14" s="624"/>
      <c r="DO14" s="624"/>
      <c r="DP14" s="625"/>
      <c r="DQ14" s="632">
        <v>1338550</v>
      </c>
      <c r="DR14" s="624"/>
      <c r="DS14" s="624"/>
      <c r="DT14" s="624"/>
      <c r="DU14" s="624"/>
      <c r="DV14" s="624"/>
      <c r="DW14" s="624"/>
      <c r="DX14" s="624"/>
      <c r="DY14" s="624"/>
      <c r="DZ14" s="624"/>
      <c r="EA14" s="624"/>
      <c r="EB14" s="624"/>
      <c r="EC14" s="633"/>
    </row>
    <row r="15" spans="2:143" ht="11.25" customHeight="1" x14ac:dyDescent="0.2">
      <c r="B15" s="620" t="s">
        <v>261</v>
      </c>
      <c r="C15" s="621"/>
      <c r="D15" s="621"/>
      <c r="E15" s="621"/>
      <c r="F15" s="621"/>
      <c r="G15" s="621"/>
      <c r="H15" s="621"/>
      <c r="I15" s="621"/>
      <c r="J15" s="621"/>
      <c r="K15" s="621"/>
      <c r="L15" s="621"/>
      <c r="M15" s="621"/>
      <c r="N15" s="621"/>
      <c r="O15" s="621"/>
      <c r="P15" s="621"/>
      <c r="Q15" s="622"/>
      <c r="R15" s="623" t="s">
        <v>236</v>
      </c>
      <c r="S15" s="624"/>
      <c r="T15" s="624"/>
      <c r="U15" s="624"/>
      <c r="V15" s="624"/>
      <c r="W15" s="624"/>
      <c r="X15" s="624"/>
      <c r="Y15" s="625"/>
      <c r="Z15" s="626" t="s">
        <v>236</v>
      </c>
      <c r="AA15" s="626"/>
      <c r="AB15" s="626"/>
      <c r="AC15" s="626"/>
      <c r="AD15" s="627" t="s">
        <v>236</v>
      </c>
      <c r="AE15" s="627"/>
      <c r="AF15" s="627"/>
      <c r="AG15" s="627"/>
      <c r="AH15" s="627"/>
      <c r="AI15" s="627"/>
      <c r="AJ15" s="627"/>
      <c r="AK15" s="627"/>
      <c r="AL15" s="628" t="s">
        <v>236</v>
      </c>
      <c r="AM15" s="629"/>
      <c r="AN15" s="629"/>
      <c r="AO15" s="630"/>
      <c r="AP15" s="620" t="s">
        <v>262</v>
      </c>
      <c r="AQ15" s="621"/>
      <c r="AR15" s="621"/>
      <c r="AS15" s="621"/>
      <c r="AT15" s="621"/>
      <c r="AU15" s="621"/>
      <c r="AV15" s="621"/>
      <c r="AW15" s="621"/>
      <c r="AX15" s="621"/>
      <c r="AY15" s="621"/>
      <c r="AZ15" s="621"/>
      <c r="BA15" s="621"/>
      <c r="BB15" s="621"/>
      <c r="BC15" s="621"/>
      <c r="BD15" s="621"/>
      <c r="BE15" s="621"/>
      <c r="BF15" s="622"/>
      <c r="BG15" s="623">
        <v>846046</v>
      </c>
      <c r="BH15" s="624"/>
      <c r="BI15" s="624"/>
      <c r="BJ15" s="624"/>
      <c r="BK15" s="624"/>
      <c r="BL15" s="624"/>
      <c r="BM15" s="624"/>
      <c r="BN15" s="625"/>
      <c r="BO15" s="626">
        <v>5.3</v>
      </c>
      <c r="BP15" s="626"/>
      <c r="BQ15" s="626"/>
      <c r="BR15" s="626"/>
      <c r="BS15" s="627" t="s">
        <v>236</v>
      </c>
      <c r="BT15" s="627"/>
      <c r="BU15" s="627"/>
      <c r="BV15" s="627"/>
      <c r="BW15" s="627"/>
      <c r="BX15" s="627"/>
      <c r="BY15" s="627"/>
      <c r="BZ15" s="627"/>
      <c r="CA15" s="627"/>
      <c r="CB15" s="631"/>
      <c r="CD15" s="620" t="s">
        <v>263</v>
      </c>
      <c r="CE15" s="621"/>
      <c r="CF15" s="621"/>
      <c r="CG15" s="621"/>
      <c r="CH15" s="621"/>
      <c r="CI15" s="621"/>
      <c r="CJ15" s="621"/>
      <c r="CK15" s="621"/>
      <c r="CL15" s="621"/>
      <c r="CM15" s="621"/>
      <c r="CN15" s="621"/>
      <c r="CO15" s="621"/>
      <c r="CP15" s="621"/>
      <c r="CQ15" s="622"/>
      <c r="CR15" s="623">
        <v>5249594</v>
      </c>
      <c r="CS15" s="624"/>
      <c r="CT15" s="624"/>
      <c r="CU15" s="624"/>
      <c r="CV15" s="624"/>
      <c r="CW15" s="624"/>
      <c r="CX15" s="624"/>
      <c r="CY15" s="625"/>
      <c r="CZ15" s="626">
        <v>9.5</v>
      </c>
      <c r="DA15" s="626"/>
      <c r="DB15" s="626"/>
      <c r="DC15" s="626"/>
      <c r="DD15" s="632">
        <v>1394422</v>
      </c>
      <c r="DE15" s="624"/>
      <c r="DF15" s="624"/>
      <c r="DG15" s="624"/>
      <c r="DH15" s="624"/>
      <c r="DI15" s="624"/>
      <c r="DJ15" s="624"/>
      <c r="DK15" s="624"/>
      <c r="DL15" s="624"/>
      <c r="DM15" s="624"/>
      <c r="DN15" s="624"/>
      <c r="DO15" s="624"/>
      <c r="DP15" s="625"/>
      <c r="DQ15" s="632">
        <v>3579556</v>
      </c>
      <c r="DR15" s="624"/>
      <c r="DS15" s="624"/>
      <c r="DT15" s="624"/>
      <c r="DU15" s="624"/>
      <c r="DV15" s="624"/>
      <c r="DW15" s="624"/>
      <c r="DX15" s="624"/>
      <c r="DY15" s="624"/>
      <c r="DZ15" s="624"/>
      <c r="EA15" s="624"/>
      <c r="EB15" s="624"/>
      <c r="EC15" s="633"/>
    </row>
    <row r="16" spans="2:143" ht="11.25" customHeight="1" x14ac:dyDescent="0.2">
      <c r="B16" s="620" t="s">
        <v>264</v>
      </c>
      <c r="C16" s="621"/>
      <c r="D16" s="621"/>
      <c r="E16" s="621"/>
      <c r="F16" s="621"/>
      <c r="G16" s="621"/>
      <c r="H16" s="621"/>
      <c r="I16" s="621"/>
      <c r="J16" s="621"/>
      <c r="K16" s="621"/>
      <c r="L16" s="621"/>
      <c r="M16" s="621"/>
      <c r="N16" s="621"/>
      <c r="O16" s="621"/>
      <c r="P16" s="621"/>
      <c r="Q16" s="622"/>
      <c r="R16" s="623">
        <v>33004</v>
      </c>
      <c r="S16" s="624"/>
      <c r="T16" s="624"/>
      <c r="U16" s="624"/>
      <c r="V16" s="624"/>
      <c r="W16" s="624"/>
      <c r="X16" s="624"/>
      <c r="Y16" s="625"/>
      <c r="Z16" s="626">
        <v>0.1</v>
      </c>
      <c r="AA16" s="626"/>
      <c r="AB16" s="626"/>
      <c r="AC16" s="626"/>
      <c r="AD16" s="627">
        <v>33004</v>
      </c>
      <c r="AE16" s="627"/>
      <c r="AF16" s="627"/>
      <c r="AG16" s="627"/>
      <c r="AH16" s="627"/>
      <c r="AI16" s="627"/>
      <c r="AJ16" s="627"/>
      <c r="AK16" s="627"/>
      <c r="AL16" s="628">
        <v>0.1</v>
      </c>
      <c r="AM16" s="629"/>
      <c r="AN16" s="629"/>
      <c r="AO16" s="630"/>
      <c r="AP16" s="620" t="s">
        <v>265</v>
      </c>
      <c r="AQ16" s="621"/>
      <c r="AR16" s="621"/>
      <c r="AS16" s="621"/>
      <c r="AT16" s="621"/>
      <c r="AU16" s="621"/>
      <c r="AV16" s="621"/>
      <c r="AW16" s="621"/>
      <c r="AX16" s="621"/>
      <c r="AY16" s="621"/>
      <c r="AZ16" s="621"/>
      <c r="BA16" s="621"/>
      <c r="BB16" s="621"/>
      <c r="BC16" s="621"/>
      <c r="BD16" s="621"/>
      <c r="BE16" s="621"/>
      <c r="BF16" s="622"/>
      <c r="BG16" s="623" t="s">
        <v>236</v>
      </c>
      <c r="BH16" s="624"/>
      <c r="BI16" s="624"/>
      <c r="BJ16" s="624"/>
      <c r="BK16" s="624"/>
      <c r="BL16" s="624"/>
      <c r="BM16" s="624"/>
      <c r="BN16" s="625"/>
      <c r="BO16" s="626" t="s">
        <v>236</v>
      </c>
      <c r="BP16" s="626"/>
      <c r="BQ16" s="626"/>
      <c r="BR16" s="626"/>
      <c r="BS16" s="627" t="s">
        <v>236</v>
      </c>
      <c r="BT16" s="627"/>
      <c r="BU16" s="627"/>
      <c r="BV16" s="627"/>
      <c r="BW16" s="627"/>
      <c r="BX16" s="627"/>
      <c r="BY16" s="627"/>
      <c r="BZ16" s="627"/>
      <c r="CA16" s="627"/>
      <c r="CB16" s="631"/>
      <c r="CD16" s="620" t="s">
        <v>266</v>
      </c>
      <c r="CE16" s="621"/>
      <c r="CF16" s="621"/>
      <c r="CG16" s="621"/>
      <c r="CH16" s="621"/>
      <c r="CI16" s="621"/>
      <c r="CJ16" s="621"/>
      <c r="CK16" s="621"/>
      <c r="CL16" s="621"/>
      <c r="CM16" s="621"/>
      <c r="CN16" s="621"/>
      <c r="CO16" s="621"/>
      <c r="CP16" s="621"/>
      <c r="CQ16" s="622"/>
      <c r="CR16" s="623">
        <v>29948</v>
      </c>
      <c r="CS16" s="624"/>
      <c r="CT16" s="624"/>
      <c r="CU16" s="624"/>
      <c r="CV16" s="624"/>
      <c r="CW16" s="624"/>
      <c r="CX16" s="624"/>
      <c r="CY16" s="625"/>
      <c r="CZ16" s="626">
        <v>0.1</v>
      </c>
      <c r="DA16" s="626"/>
      <c r="DB16" s="626"/>
      <c r="DC16" s="626"/>
      <c r="DD16" s="632" t="s">
        <v>236</v>
      </c>
      <c r="DE16" s="624"/>
      <c r="DF16" s="624"/>
      <c r="DG16" s="624"/>
      <c r="DH16" s="624"/>
      <c r="DI16" s="624"/>
      <c r="DJ16" s="624"/>
      <c r="DK16" s="624"/>
      <c r="DL16" s="624"/>
      <c r="DM16" s="624"/>
      <c r="DN16" s="624"/>
      <c r="DO16" s="624"/>
      <c r="DP16" s="625"/>
      <c r="DQ16" s="632">
        <v>8571</v>
      </c>
      <c r="DR16" s="624"/>
      <c r="DS16" s="624"/>
      <c r="DT16" s="624"/>
      <c r="DU16" s="624"/>
      <c r="DV16" s="624"/>
      <c r="DW16" s="624"/>
      <c r="DX16" s="624"/>
      <c r="DY16" s="624"/>
      <c r="DZ16" s="624"/>
      <c r="EA16" s="624"/>
      <c r="EB16" s="624"/>
      <c r="EC16" s="633"/>
    </row>
    <row r="17" spans="2:133" ht="11.25" customHeight="1" x14ac:dyDescent="0.2">
      <c r="B17" s="620" t="s">
        <v>267</v>
      </c>
      <c r="C17" s="621"/>
      <c r="D17" s="621"/>
      <c r="E17" s="621"/>
      <c r="F17" s="621"/>
      <c r="G17" s="621"/>
      <c r="H17" s="621"/>
      <c r="I17" s="621"/>
      <c r="J17" s="621"/>
      <c r="K17" s="621"/>
      <c r="L17" s="621"/>
      <c r="M17" s="621"/>
      <c r="N17" s="621"/>
      <c r="O17" s="621"/>
      <c r="P17" s="621"/>
      <c r="Q17" s="622"/>
      <c r="R17" s="623">
        <v>247327</v>
      </c>
      <c r="S17" s="624"/>
      <c r="T17" s="624"/>
      <c r="U17" s="624"/>
      <c r="V17" s="624"/>
      <c r="W17" s="624"/>
      <c r="X17" s="624"/>
      <c r="Y17" s="625"/>
      <c r="Z17" s="626">
        <v>0.4</v>
      </c>
      <c r="AA17" s="626"/>
      <c r="AB17" s="626"/>
      <c r="AC17" s="626"/>
      <c r="AD17" s="627">
        <v>247327</v>
      </c>
      <c r="AE17" s="627"/>
      <c r="AF17" s="627"/>
      <c r="AG17" s="627"/>
      <c r="AH17" s="627"/>
      <c r="AI17" s="627"/>
      <c r="AJ17" s="627"/>
      <c r="AK17" s="627"/>
      <c r="AL17" s="628">
        <v>0.9</v>
      </c>
      <c r="AM17" s="629"/>
      <c r="AN17" s="629"/>
      <c r="AO17" s="630"/>
      <c r="AP17" s="620" t="s">
        <v>268</v>
      </c>
      <c r="AQ17" s="621"/>
      <c r="AR17" s="621"/>
      <c r="AS17" s="621"/>
      <c r="AT17" s="621"/>
      <c r="AU17" s="621"/>
      <c r="AV17" s="621"/>
      <c r="AW17" s="621"/>
      <c r="AX17" s="621"/>
      <c r="AY17" s="621"/>
      <c r="AZ17" s="621"/>
      <c r="BA17" s="621"/>
      <c r="BB17" s="621"/>
      <c r="BC17" s="621"/>
      <c r="BD17" s="621"/>
      <c r="BE17" s="621"/>
      <c r="BF17" s="622"/>
      <c r="BG17" s="623" t="s">
        <v>236</v>
      </c>
      <c r="BH17" s="624"/>
      <c r="BI17" s="624"/>
      <c r="BJ17" s="624"/>
      <c r="BK17" s="624"/>
      <c r="BL17" s="624"/>
      <c r="BM17" s="624"/>
      <c r="BN17" s="625"/>
      <c r="BO17" s="626" t="s">
        <v>236</v>
      </c>
      <c r="BP17" s="626"/>
      <c r="BQ17" s="626"/>
      <c r="BR17" s="626"/>
      <c r="BS17" s="627" t="s">
        <v>236</v>
      </c>
      <c r="BT17" s="627"/>
      <c r="BU17" s="627"/>
      <c r="BV17" s="627"/>
      <c r="BW17" s="627"/>
      <c r="BX17" s="627"/>
      <c r="BY17" s="627"/>
      <c r="BZ17" s="627"/>
      <c r="CA17" s="627"/>
      <c r="CB17" s="631"/>
      <c r="CD17" s="620" t="s">
        <v>269</v>
      </c>
      <c r="CE17" s="621"/>
      <c r="CF17" s="621"/>
      <c r="CG17" s="621"/>
      <c r="CH17" s="621"/>
      <c r="CI17" s="621"/>
      <c r="CJ17" s="621"/>
      <c r="CK17" s="621"/>
      <c r="CL17" s="621"/>
      <c r="CM17" s="621"/>
      <c r="CN17" s="621"/>
      <c r="CO17" s="621"/>
      <c r="CP17" s="621"/>
      <c r="CQ17" s="622"/>
      <c r="CR17" s="623">
        <v>5206249</v>
      </c>
      <c r="CS17" s="624"/>
      <c r="CT17" s="624"/>
      <c r="CU17" s="624"/>
      <c r="CV17" s="624"/>
      <c r="CW17" s="624"/>
      <c r="CX17" s="624"/>
      <c r="CY17" s="625"/>
      <c r="CZ17" s="626">
        <v>9.4</v>
      </c>
      <c r="DA17" s="626"/>
      <c r="DB17" s="626"/>
      <c r="DC17" s="626"/>
      <c r="DD17" s="632" t="s">
        <v>236</v>
      </c>
      <c r="DE17" s="624"/>
      <c r="DF17" s="624"/>
      <c r="DG17" s="624"/>
      <c r="DH17" s="624"/>
      <c r="DI17" s="624"/>
      <c r="DJ17" s="624"/>
      <c r="DK17" s="624"/>
      <c r="DL17" s="624"/>
      <c r="DM17" s="624"/>
      <c r="DN17" s="624"/>
      <c r="DO17" s="624"/>
      <c r="DP17" s="625"/>
      <c r="DQ17" s="632">
        <v>5019154</v>
      </c>
      <c r="DR17" s="624"/>
      <c r="DS17" s="624"/>
      <c r="DT17" s="624"/>
      <c r="DU17" s="624"/>
      <c r="DV17" s="624"/>
      <c r="DW17" s="624"/>
      <c r="DX17" s="624"/>
      <c r="DY17" s="624"/>
      <c r="DZ17" s="624"/>
      <c r="EA17" s="624"/>
      <c r="EB17" s="624"/>
      <c r="EC17" s="633"/>
    </row>
    <row r="18" spans="2:133" ht="11.25" customHeight="1" x14ac:dyDescent="0.2">
      <c r="B18" s="620" t="s">
        <v>270</v>
      </c>
      <c r="C18" s="621"/>
      <c r="D18" s="621"/>
      <c r="E18" s="621"/>
      <c r="F18" s="621"/>
      <c r="G18" s="621"/>
      <c r="H18" s="621"/>
      <c r="I18" s="621"/>
      <c r="J18" s="621"/>
      <c r="K18" s="621"/>
      <c r="L18" s="621"/>
      <c r="M18" s="621"/>
      <c r="N18" s="621"/>
      <c r="O18" s="621"/>
      <c r="P18" s="621"/>
      <c r="Q18" s="622"/>
      <c r="R18" s="623">
        <v>119826</v>
      </c>
      <c r="S18" s="624"/>
      <c r="T18" s="624"/>
      <c r="U18" s="624"/>
      <c r="V18" s="624"/>
      <c r="W18" s="624"/>
      <c r="X18" s="624"/>
      <c r="Y18" s="625"/>
      <c r="Z18" s="626">
        <v>0.2</v>
      </c>
      <c r="AA18" s="626"/>
      <c r="AB18" s="626"/>
      <c r="AC18" s="626"/>
      <c r="AD18" s="627">
        <v>119826</v>
      </c>
      <c r="AE18" s="627"/>
      <c r="AF18" s="627"/>
      <c r="AG18" s="627"/>
      <c r="AH18" s="627"/>
      <c r="AI18" s="627"/>
      <c r="AJ18" s="627"/>
      <c r="AK18" s="627"/>
      <c r="AL18" s="628">
        <v>0.4</v>
      </c>
      <c r="AM18" s="629"/>
      <c r="AN18" s="629"/>
      <c r="AO18" s="630"/>
      <c r="AP18" s="620" t="s">
        <v>271</v>
      </c>
      <c r="AQ18" s="621"/>
      <c r="AR18" s="621"/>
      <c r="AS18" s="621"/>
      <c r="AT18" s="621"/>
      <c r="AU18" s="621"/>
      <c r="AV18" s="621"/>
      <c r="AW18" s="621"/>
      <c r="AX18" s="621"/>
      <c r="AY18" s="621"/>
      <c r="AZ18" s="621"/>
      <c r="BA18" s="621"/>
      <c r="BB18" s="621"/>
      <c r="BC18" s="621"/>
      <c r="BD18" s="621"/>
      <c r="BE18" s="621"/>
      <c r="BF18" s="622"/>
      <c r="BG18" s="623" t="s">
        <v>236</v>
      </c>
      <c r="BH18" s="624"/>
      <c r="BI18" s="624"/>
      <c r="BJ18" s="624"/>
      <c r="BK18" s="624"/>
      <c r="BL18" s="624"/>
      <c r="BM18" s="624"/>
      <c r="BN18" s="625"/>
      <c r="BO18" s="626" t="s">
        <v>236</v>
      </c>
      <c r="BP18" s="626"/>
      <c r="BQ18" s="626"/>
      <c r="BR18" s="626"/>
      <c r="BS18" s="627" t="s">
        <v>236</v>
      </c>
      <c r="BT18" s="627"/>
      <c r="BU18" s="627"/>
      <c r="BV18" s="627"/>
      <c r="BW18" s="627"/>
      <c r="BX18" s="627"/>
      <c r="BY18" s="627"/>
      <c r="BZ18" s="627"/>
      <c r="CA18" s="627"/>
      <c r="CB18" s="631"/>
      <c r="CD18" s="620" t="s">
        <v>272</v>
      </c>
      <c r="CE18" s="621"/>
      <c r="CF18" s="621"/>
      <c r="CG18" s="621"/>
      <c r="CH18" s="621"/>
      <c r="CI18" s="621"/>
      <c r="CJ18" s="621"/>
      <c r="CK18" s="621"/>
      <c r="CL18" s="621"/>
      <c r="CM18" s="621"/>
      <c r="CN18" s="621"/>
      <c r="CO18" s="621"/>
      <c r="CP18" s="621"/>
      <c r="CQ18" s="622"/>
      <c r="CR18" s="623" t="s">
        <v>236</v>
      </c>
      <c r="CS18" s="624"/>
      <c r="CT18" s="624"/>
      <c r="CU18" s="624"/>
      <c r="CV18" s="624"/>
      <c r="CW18" s="624"/>
      <c r="CX18" s="624"/>
      <c r="CY18" s="625"/>
      <c r="CZ18" s="626" t="s">
        <v>236</v>
      </c>
      <c r="DA18" s="626"/>
      <c r="DB18" s="626"/>
      <c r="DC18" s="626"/>
      <c r="DD18" s="632" t="s">
        <v>236</v>
      </c>
      <c r="DE18" s="624"/>
      <c r="DF18" s="624"/>
      <c r="DG18" s="624"/>
      <c r="DH18" s="624"/>
      <c r="DI18" s="624"/>
      <c r="DJ18" s="624"/>
      <c r="DK18" s="624"/>
      <c r="DL18" s="624"/>
      <c r="DM18" s="624"/>
      <c r="DN18" s="624"/>
      <c r="DO18" s="624"/>
      <c r="DP18" s="625"/>
      <c r="DQ18" s="632" t="s">
        <v>236</v>
      </c>
      <c r="DR18" s="624"/>
      <c r="DS18" s="624"/>
      <c r="DT18" s="624"/>
      <c r="DU18" s="624"/>
      <c r="DV18" s="624"/>
      <c r="DW18" s="624"/>
      <c r="DX18" s="624"/>
      <c r="DY18" s="624"/>
      <c r="DZ18" s="624"/>
      <c r="EA18" s="624"/>
      <c r="EB18" s="624"/>
      <c r="EC18" s="633"/>
    </row>
    <row r="19" spans="2:133" ht="11.25" customHeight="1" x14ac:dyDescent="0.2">
      <c r="B19" s="620" t="s">
        <v>273</v>
      </c>
      <c r="C19" s="621"/>
      <c r="D19" s="621"/>
      <c r="E19" s="621"/>
      <c r="F19" s="621"/>
      <c r="G19" s="621"/>
      <c r="H19" s="621"/>
      <c r="I19" s="621"/>
      <c r="J19" s="621"/>
      <c r="K19" s="621"/>
      <c r="L19" s="621"/>
      <c r="M19" s="621"/>
      <c r="N19" s="621"/>
      <c r="O19" s="621"/>
      <c r="P19" s="621"/>
      <c r="Q19" s="622"/>
      <c r="R19" s="623">
        <v>110469</v>
      </c>
      <c r="S19" s="624"/>
      <c r="T19" s="624"/>
      <c r="U19" s="624"/>
      <c r="V19" s="624"/>
      <c r="W19" s="624"/>
      <c r="X19" s="624"/>
      <c r="Y19" s="625"/>
      <c r="Z19" s="626">
        <v>0.2</v>
      </c>
      <c r="AA19" s="626"/>
      <c r="AB19" s="626"/>
      <c r="AC19" s="626"/>
      <c r="AD19" s="627">
        <v>110469</v>
      </c>
      <c r="AE19" s="627"/>
      <c r="AF19" s="627"/>
      <c r="AG19" s="627"/>
      <c r="AH19" s="627"/>
      <c r="AI19" s="627"/>
      <c r="AJ19" s="627"/>
      <c r="AK19" s="627"/>
      <c r="AL19" s="628">
        <v>0.4</v>
      </c>
      <c r="AM19" s="629"/>
      <c r="AN19" s="629"/>
      <c r="AO19" s="630"/>
      <c r="AP19" s="620" t="s">
        <v>274</v>
      </c>
      <c r="AQ19" s="621"/>
      <c r="AR19" s="621"/>
      <c r="AS19" s="621"/>
      <c r="AT19" s="621"/>
      <c r="AU19" s="621"/>
      <c r="AV19" s="621"/>
      <c r="AW19" s="621"/>
      <c r="AX19" s="621"/>
      <c r="AY19" s="621"/>
      <c r="AZ19" s="621"/>
      <c r="BA19" s="621"/>
      <c r="BB19" s="621"/>
      <c r="BC19" s="621"/>
      <c r="BD19" s="621"/>
      <c r="BE19" s="621"/>
      <c r="BF19" s="622"/>
      <c r="BG19" s="623">
        <v>5183</v>
      </c>
      <c r="BH19" s="624"/>
      <c r="BI19" s="624"/>
      <c r="BJ19" s="624"/>
      <c r="BK19" s="624"/>
      <c r="BL19" s="624"/>
      <c r="BM19" s="624"/>
      <c r="BN19" s="625"/>
      <c r="BO19" s="626">
        <v>0</v>
      </c>
      <c r="BP19" s="626"/>
      <c r="BQ19" s="626"/>
      <c r="BR19" s="626"/>
      <c r="BS19" s="627" t="s">
        <v>236</v>
      </c>
      <c r="BT19" s="627"/>
      <c r="BU19" s="627"/>
      <c r="BV19" s="627"/>
      <c r="BW19" s="627"/>
      <c r="BX19" s="627"/>
      <c r="BY19" s="627"/>
      <c r="BZ19" s="627"/>
      <c r="CA19" s="627"/>
      <c r="CB19" s="631"/>
      <c r="CD19" s="620" t="s">
        <v>275</v>
      </c>
      <c r="CE19" s="621"/>
      <c r="CF19" s="621"/>
      <c r="CG19" s="621"/>
      <c r="CH19" s="621"/>
      <c r="CI19" s="621"/>
      <c r="CJ19" s="621"/>
      <c r="CK19" s="621"/>
      <c r="CL19" s="621"/>
      <c r="CM19" s="621"/>
      <c r="CN19" s="621"/>
      <c r="CO19" s="621"/>
      <c r="CP19" s="621"/>
      <c r="CQ19" s="622"/>
      <c r="CR19" s="623" t="s">
        <v>236</v>
      </c>
      <c r="CS19" s="624"/>
      <c r="CT19" s="624"/>
      <c r="CU19" s="624"/>
      <c r="CV19" s="624"/>
      <c r="CW19" s="624"/>
      <c r="CX19" s="624"/>
      <c r="CY19" s="625"/>
      <c r="CZ19" s="626" t="s">
        <v>236</v>
      </c>
      <c r="DA19" s="626"/>
      <c r="DB19" s="626"/>
      <c r="DC19" s="626"/>
      <c r="DD19" s="632" t="s">
        <v>236</v>
      </c>
      <c r="DE19" s="624"/>
      <c r="DF19" s="624"/>
      <c r="DG19" s="624"/>
      <c r="DH19" s="624"/>
      <c r="DI19" s="624"/>
      <c r="DJ19" s="624"/>
      <c r="DK19" s="624"/>
      <c r="DL19" s="624"/>
      <c r="DM19" s="624"/>
      <c r="DN19" s="624"/>
      <c r="DO19" s="624"/>
      <c r="DP19" s="625"/>
      <c r="DQ19" s="632" t="s">
        <v>236</v>
      </c>
      <c r="DR19" s="624"/>
      <c r="DS19" s="624"/>
      <c r="DT19" s="624"/>
      <c r="DU19" s="624"/>
      <c r="DV19" s="624"/>
      <c r="DW19" s="624"/>
      <c r="DX19" s="624"/>
      <c r="DY19" s="624"/>
      <c r="DZ19" s="624"/>
      <c r="EA19" s="624"/>
      <c r="EB19" s="624"/>
      <c r="EC19" s="633"/>
    </row>
    <row r="20" spans="2:133" ht="11.25" customHeight="1" x14ac:dyDescent="0.2">
      <c r="B20" s="636" t="s">
        <v>276</v>
      </c>
      <c r="C20" s="637"/>
      <c r="D20" s="637"/>
      <c r="E20" s="637"/>
      <c r="F20" s="637"/>
      <c r="G20" s="637"/>
      <c r="H20" s="637"/>
      <c r="I20" s="637"/>
      <c r="J20" s="637"/>
      <c r="K20" s="637"/>
      <c r="L20" s="637"/>
      <c r="M20" s="637"/>
      <c r="N20" s="637"/>
      <c r="O20" s="637"/>
      <c r="P20" s="637"/>
      <c r="Q20" s="638"/>
      <c r="R20" s="623">
        <v>9357</v>
      </c>
      <c r="S20" s="624"/>
      <c r="T20" s="624"/>
      <c r="U20" s="624"/>
      <c r="V20" s="624"/>
      <c r="W20" s="624"/>
      <c r="X20" s="624"/>
      <c r="Y20" s="625"/>
      <c r="Z20" s="626">
        <v>0</v>
      </c>
      <c r="AA20" s="626"/>
      <c r="AB20" s="626"/>
      <c r="AC20" s="626"/>
      <c r="AD20" s="627">
        <v>9357</v>
      </c>
      <c r="AE20" s="627"/>
      <c r="AF20" s="627"/>
      <c r="AG20" s="627"/>
      <c r="AH20" s="627"/>
      <c r="AI20" s="627"/>
      <c r="AJ20" s="627"/>
      <c r="AK20" s="627"/>
      <c r="AL20" s="628">
        <v>0</v>
      </c>
      <c r="AM20" s="629"/>
      <c r="AN20" s="629"/>
      <c r="AO20" s="630"/>
      <c r="AP20" s="620" t="s">
        <v>277</v>
      </c>
      <c r="AQ20" s="621"/>
      <c r="AR20" s="621"/>
      <c r="AS20" s="621"/>
      <c r="AT20" s="621"/>
      <c r="AU20" s="621"/>
      <c r="AV20" s="621"/>
      <c r="AW20" s="621"/>
      <c r="AX20" s="621"/>
      <c r="AY20" s="621"/>
      <c r="AZ20" s="621"/>
      <c r="BA20" s="621"/>
      <c r="BB20" s="621"/>
      <c r="BC20" s="621"/>
      <c r="BD20" s="621"/>
      <c r="BE20" s="621"/>
      <c r="BF20" s="622"/>
      <c r="BG20" s="623">
        <v>5183</v>
      </c>
      <c r="BH20" s="624"/>
      <c r="BI20" s="624"/>
      <c r="BJ20" s="624"/>
      <c r="BK20" s="624"/>
      <c r="BL20" s="624"/>
      <c r="BM20" s="624"/>
      <c r="BN20" s="625"/>
      <c r="BO20" s="626">
        <v>0</v>
      </c>
      <c r="BP20" s="626"/>
      <c r="BQ20" s="626"/>
      <c r="BR20" s="626"/>
      <c r="BS20" s="627" t="s">
        <v>236</v>
      </c>
      <c r="BT20" s="627"/>
      <c r="BU20" s="627"/>
      <c r="BV20" s="627"/>
      <c r="BW20" s="627"/>
      <c r="BX20" s="627"/>
      <c r="BY20" s="627"/>
      <c r="BZ20" s="627"/>
      <c r="CA20" s="627"/>
      <c r="CB20" s="631"/>
      <c r="CD20" s="620" t="s">
        <v>278</v>
      </c>
      <c r="CE20" s="621"/>
      <c r="CF20" s="621"/>
      <c r="CG20" s="621"/>
      <c r="CH20" s="621"/>
      <c r="CI20" s="621"/>
      <c r="CJ20" s="621"/>
      <c r="CK20" s="621"/>
      <c r="CL20" s="621"/>
      <c r="CM20" s="621"/>
      <c r="CN20" s="621"/>
      <c r="CO20" s="621"/>
      <c r="CP20" s="621"/>
      <c r="CQ20" s="622"/>
      <c r="CR20" s="623">
        <v>55253057</v>
      </c>
      <c r="CS20" s="624"/>
      <c r="CT20" s="624"/>
      <c r="CU20" s="624"/>
      <c r="CV20" s="624"/>
      <c r="CW20" s="624"/>
      <c r="CX20" s="624"/>
      <c r="CY20" s="625"/>
      <c r="CZ20" s="626">
        <v>100</v>
      </c>
      <c r="DA20" s="626"/>
      <c r="DB20" s="626"/>
      <c r="DC20" s="626"/>
      <c r="DD20" s="632">
        <v>8006691</v>
      </c>
      <c r="DE20" s="624"/>
      <c r="DF20" s="624"/>
      <c r="DG20" s="624"/>
      <c r="DH20" s="624"/>
      <c r="DI20" s="624"/>
      <c r="DJ20" s="624"/>
      <c r="DK20" s="624"/>
      <c r="DL20" s="624"/>
      <c r="DM20" s="624"/>
      <c r="DN20" s="624"/>
      <c r="DO20" s="624"/>
      <c r="DP20" s="625"/>
      <c r="DQ20" s="632">
        <v>35034431</v>
      </c>
      <c r="DR20" s="624"/>
      <c r="DS20" s="624"/>
      <c r="DT20" s="624"/>
      <c r="DU20" s="624"/>
      <c r="DV20" s="624"/>
      <c r="DW20" s="624"/>
      <c r="DX20" s="624"/>
      <c r="DY20" s="624"/>
      <c r="DZ20" s="624"/>
      <c r="EA20" s="624"/>
      <c r="EB20" s="624"/>
      <c r="EC20" s="633"/>
    </row>
    <row r="21" spans="2:133" ht="11.25" customHeight="1" x14ac:dyDescent="0.2">
      <c r="B21" s="620" t="s">
        <v>279</v>
      </c>
      <c r="C21" s="621"/>
      <c r="D21" s="621"/>
      <c r="E21" s="621"/>
      <c r="F21" s="621"/>
      <c r="G21" s="621"/>
      <c r="H21" s="621"/>
      <c r="I21" s="621"/>
      <c r="J21" s="621"/>
      <c r="K21" s="621"/>
      <c r="L21" s="621"/>
      <c r="M21" s="621"/>
      <c r="N21" s="621"/>
      <c r="O21" s="621"/>
      <c r="P21" s="621"/>
      <c r="Q21" s="622"/>
      <c r="R21" s="623">
        <v>10347469</v>
      </c>
      <c r="S21" s="624"/>
      <c r="T21" s="624"/>
      <c r="U21" s="624"/>
      <c r="V21" s="624"/>
      <c r="W21" s="624"/>
      <c r="X21" s="624"/>
      <c r="Y21" s="625"/>
      <c r="Z21" s="626">
        <v>17.399999999999999</v>
      </c>
      <c r="AA21" s="626"/>
      <c r="AB21" s="626"/>
      <c r="AC21" s="626"/>
      <c r="AD21" s="627">
        <v>9228329</v>
      </c>
      <c r="AE21" s="627"/>
      <c r="AF21" s="627"/>
      <c r="AG21" s="627"/>
      <c r="AH21" s="627"/>
      <c r="AI21" s="627"/>
      <c r="AJ21" s="627"/>
      <c r="AK21" s="627"/>
      <c r="AL21" s="628">
        <v>32.1</v>
      </c>
      <c r="AM21" s="629"/>
      <c r="AN21" s="629"/>
      <c r="AO21" s="630"/>
      <c r="AP21" s="620" t="s">
        <v>280</v>
      </c>
      <c r="AQ21" s="639"/>
      <c r="AR21" s="639"/>
      <c r="AS21" s="639"/>
      <c r="AT21" s="639"/>
      <c r="AU21" s="639"/>
      <c r="AV21" s="639"/>
      <c r="AW21" s="639"/>
      <c r="AX21" s="639"/>
      <c r="AY21" s="639"/>
      <c r="AZ21" s="639"/>
      <c r="BA21" s="639"/>
      <c r="BB21" s="639"/>
      <c r="BC21" s="639"/>
      <c r="BD21" s="639"/>
      <c r="BE21" s="639"/>
      <c r="BF21" s="640"/>
      <c r="BG21" s="623">
        <v>5183</v>
      </c>
      <c r="BH21" s="624"/>
      <c r="BI21" s="624"/>
      <c r="BJ21" s="624"/>
      <c r="BK21" s="624"/>
      <c r="BL21" s="624"/>
      <c r="BM21" s="624"/>
      <c r="BN21" s="625"/>
      <c r="BO21" s="626">
        <v>0</v>
      </c>
      <c r="BP21" s="626"/>
      <c r="BQ21" s="626"/>
      <c r="BR21" s="626"/>
      <c r="BS21" s="627" t="s">
        <v>236</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281</v>
      </c>
      <c r="C22" s="621"/>
      <c r="D22" s="621"/>
      <c r="E22" s="621"/>
      <c r="F22" s="621"/>
      <c r="G22" s="621"/>
      <c r="H22" s="621"/>
      <c r="I22" s="621"/>
      <c r="J22" s="621"/>
      <c r="K22" s="621"/>
      <c r="L22" s="621"/>
      <c r="M22" s="621"/>
      <c r="N22" s="621"/>
      <c r="O22" s="621"/>
      <c r="P22" s="621"/>
      <c r="Q22" s="622"/>
      <c r="R22" s="623">
        <v>9228329</v>
      </c>
      <c r="S22" s="624"/>
      <c r="T22" s="624"/>
      <c r="U22" s="624"/>
      <c r="V22" s="624"/>
      <c r="W22" s="624"/>
      <c r="X22" s="624"/>
      <c r="Y22" s="625"/>
      <c r="Z22" s="626">
        <v>15.5</v>
      </c>
      <c r="AA22" s="626"/>
      <c r="AB22" s="626"/>
      <c r="AC22" s="626"/>
      <c r="AD22" s="627">
        <v>9228329</v>
      </c>
      <c r="AE22" s="627"/>
      <c r="AF22" s="627"/>
      <c r="AG22" s="627"/>
      <c r="AH22" s="627"/>
      <c r="AI22" s="627"/>
      <c r="AJ22" s="627"/>
      <c r="AK22" s="627"/>
      <c r="AL22" s="628">
        <v>32.1</v>
      </c>
      <c r="AM22" s="629"/>
      <c r="AN22" s="629"/>
      <c r="AO22" s="630"/>
      <c r="AP22" s="620" t="s">
        <v>282</v>
      </c>
      <c r="AQ22" s="639"/>
      <c r="AR22" s="639"/>
      <c r="AS22" s="639"/>
      <c r="AT22" s="639"/>
      <c r="AU22" s="639"/>
      <c r="AV22" s="639"/>
      <c r="AW22" s="639"/>
      <c r="AX22" s="639"/>
      <c r="AY22" s="639"/>
      <c r="AZ22" s="639"/>
      <c r="BA22" s="639"/>
      <c r="BB22" s="639"/>
      <c r="BC22" s="639"/>
      <c r="BD22" s="639"/>
      <c r="BE22" s="639"/>
      <c r="BF22" s="640"/>
      <c r="BG22" s="623" t="s">
        <v>236</v>
      </c>
      <c r="BH22" s="624"/>
      <c r="BI22" s="624"/>
      <c r="BJ22" s="624"/>
      <c r="BK22" s="624"/>
      <c r="BL22" s="624"/>
      <c r="BM22" s="624"/>
      <c r="BN22" s="625"/>
      <c r="BO22" s="626" t="s">
        <v>236</v>
      </c>
      <c r="BP22" s="626"/>
      <c r="BQ22" s="626"/>
      <c r="BR22" s="626"/>
      <c r="BS22" s="627" t="s">
        <v>236</v>
      </c>
      <c r="BT22" s="627"/>
      <c r="BU22" s="627"/>
      <c r="BV22" s="627"/>
      <c r="BW22" s="627"/>
      <c r="BX22" s="627"/>
      <c r="BY22" s="627"/>
      <c r="BZ22" s="627"/>
      <c r="CA22" s="627"/>
      <c r="CB22" s="631"/>
      <c r="CD22" s="605" t="s">
        <v>283</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284</v>
      </c>
      <c r="C23" s="621"/>
      <c r="D23" s="621"/>
      <c r="E23" s="621"/>
      <c r="F23" s="621"/>
      <c r="G23" s="621"/>
      <c r="H23" s="621"/>
      <c r="I23" s="621"/>
      <c r="J23" s="621"/>
      <c r="K23" s="621"/>
      <c r="L23" s="621"/>
      <c r="M23" s="621"/>
      <c r="N23" s="621"/>
      <c r="O23" s="621"/>
      <c r="P23" s="621"/>
      <c r="Q23" s="622"/>
      <c r="R23" s="623">
        <v>1119140</v>
      </c>
      <c r="S23" s="624"/>
      <c r="T23" s="624"/>
      <c r="U23" s="624"/>
      <c r="V23" s="624"/>
      <c r="W23" s="624"/>
      <c r="X23" s="624"/>
      <c r="Y23" s="625"/>
      <c r="Z23" s="626">
        <v>1.9</v>
      </c>
      <c r="AA23" s="626"/>
      <c r="AB23" s="626"/>
      <c r="AC23" s="626"/>
      <c r="AD23" s="627" t="s">
        <v>236</v>
      </c>
      <c r="AE23" s="627"/>
      <c r="AF23" s="627"/>
      <c r="AG23" s="627"/>
      <c r="AH23" s="627"/>
      <c r="AI23" s="627"/>
      <c r="AJ23" s="627"/>
      <c r="AK23" s="627"/>
      <c r="AL23" s="628" t="s">
        <v>236</v>
      </c>
      <c r="AM23" s="629"/>
      <c r="AN23" s="629"/>
      <c r="AO23" s="630"/>
      <c r="AP23" s="620" t="s">
        <v>285</v>
      </c>
      <c r="AQ23" s="639"/>
      <c r="AR23" s="639"/>
      <c r="AS23" s="639"/>
      <c r="AT23" s="639"/>
      <c r="AU23" s="639"/>
      <c r="AV23" s="639"/>
      <c r="AW23" s="639"/>
      <c r="AX23" s="639"/>
      <c r="AY23" s="639"/>
      <c r="AZ23" s="639"/>
      <c r="BA23" s="639"/>
      <c r="BB23" s="639"/>
      <c r="BC23" s="639"/>
      <c r="BD23" s="639"/>
      <c r="BE23" s="639"/>
      <c r="BF23" s="640"/>
      <c r="BG23" s="623" t="s">
        <v>236</v>
      </c>
      <c r="BH23" s="624"/>
      <c r="BI23" s="624"/>
      <c r="BJ23" s="624"/>
      <c r="BK23" s="624"/>
      <c r="BL23" s="624"/>
      <c r="BM23" s="624"/>
      <c r="BN23" s="625"/>
      <c r="BO23" s="626" t="s">
        <v>236</v>
      </c>
      <c r="BP23" s="626"/>
      <c r="BQ23" s="626"/>
      <c r="BR23" s="626"/>
      <c r="BS23" s="627" t="s">
        <v>236</v>
      </c>
      <c r="BT23" s="627"/>
      <c r="BU23" s="627"/>
      <c r="BV23" s="627"/>
      <c r="BW23" s="627"/>
      <c r="BX23" s="627"/>
      <c r="BY23" s="627"/>
      <c r="BZ23" s="627"/>
      <c r="CA23" s="627"/>
      <c r="CB23" s="631"/>
      <c r="CD23" s="605" t="s">
        <v>224</v>
      </c>
      <c r="CE23" s="606"/>
      <c r="CF23" s="606"/>
      <c r="CG23" s="606"/>
      <c r="CH23" s="606"/>
      <c r="CI23" s="606"/>
      <c r="CJ23" s="606"/>
      <c r="CK23" s="606"/>
      <c r="CL23" s="606"/>
      <c r="CM23" s="606"/>
      <c r="CN23" s="606"/>
      <c r="CO23" s="606"/>
      <c r="CP23" s="606"/>
      <c r="CQ23" s="607"/>
      <c r="CR23" s="605" t="s">
        <v>286</v>
      </c>
      <c r="CS23" s="606"/>
      <c r="CT23" s="606"/>
      <c r="CU23" s="606"/>
      <c r="CV23" s="606"/>
      <c r="CW23" s="606"/>
      <c r="CX23" s="606"/>
      <c r="CY23" s="607"/>
      <c r="CZ23" s="605" t="s">
        <v>287</v>
      </c>
      <c r="DA23" s="606"/>
      <c r="DB23" s="606"/>
      <c r="DC23" s="607"/>
      <c r="DD23" s="605" t="s">
        <v>288</v>
      </c>
      <c r="DE23" s="606"/>
      <c r="DF23" s="606"/>
      <c r="DG23" s="606"/>
      <c r="DH23" s="606"/>
      <c r="DI23" s="606"/>
      <c r="DJ23" s="606"/>
      <c r="DK23" s="607"/>
      <c r="DL23" s="650" t="s">
        <v>289</v>
      </c>
      <c r="DM23" s="651"/>
      <c r="DN23" s="651"/>
      <c r="DO23" s="651"/>
      <c r="DP23" s="651"/>
      <c r="DQ23" s="651"/>
      <c r="DR23" s="651"/>
      <c r="DS23" s="651"/>
      <c r="DT23" s="651"/>
      <c r="DU23" s="651"/>
      <c r="DV23" s="652"/>
      <c r="DW23" s="605" t="s">
        <v>290</v>
      </c>
      <c r="DX23" s="606"/>
      <c r="DY23" s="606"/>
      <c r="DZ23" s="606"/>
      <c r="EA23" s="606"/>
      <c r="EB23" s="606"/>
      <c r="EC23" s="607"/>
    </row>
    <row r="24" spans="2:133" ht="11.25" customHeight="1" x14ac:dyDescent="0.2">
      <c r="B24" s="620" t="s">
        <v>291</v>
      </c>
      <c r="C24" s="621"/>
      <c r="D24" s="621"/>
      <c r="E24" s="621"/>
      <c r="F24" s="621"/>
      <c r="G24" s="621"/>
      <c r="H24" s="621"/>
      <c r="I24" s="621"/>
      <c r="J24" s="621"/>
      <c r="K24" s="621"/>
      <c r="L24" s="621"/>
      <c r="M24" s="621"/>
      <c r="N24" s="621"/>
      <c r="O24" s="621"/>
      <c r="P24" s="621"/>
      <c r="Q24" s="622"/>
      <c r="R24" s="623" t="s">
        <v>236</v>
      </c>
      <c r="S24" s="624"/>
      <c r="T24" s="624"/>
      <c r="U24" s="624"/>
      <c r="V24" s="624"/>
      <c r="W24" s="624"/>
      <c r="X24" s="624"/>
      <c r="Y24" s="625"/>
      <c r="Z24" s="626" t="s">
        <v>236</v>
      </c>
      <c r="AA24" s="626"/>
      <c r="AB24" s="626"/>
      <c r="AC24" s="626"/>
      <c r="AD24" s="627" t="s">
        <v>236</v>
      </c>
      <c r="AE24" s="627"/>
      <c r="AF24" s="627"/>
      <c r="AG24" s="627"/>
      <c r="AH24" s="627"/>
      <c r="AI24" s="627"/>
      <c r="AJ24" s="627"/>
      <c r="AK24" s="627"/>
      <c r="AL24" s="628" t="s">
        <v>236</v>
      </c>
      <c r="AM24" s="629"/>
      <c r="AN24" s="629"/>
      <c r="AO24" s="630"/>
      <c r="AP24" s="620" t="s">
        <v>292</v>
      </c>
      <c r="AQ24" s="639"/>
      <c r="AR24" s="639"/>
      <c r="AS24" s="639"/>
      <c r="AT24" s="639"/>
      <c r="AU24" s="639"/>
      <c r="AV24" s="639"/>
      <c r="AW24" s="639"/>
      <c r="AX24" s="639"/>
      <c r="AY24" s="639"/>
      <c r="AZ24" s="639"/>
      <c r="BA24" s="639"/>
      <c r="BB24" s="639"/>
      <c r="BC24" s="639"/>
      <c r="BD24" s="639"/>
      <c r="BE24" s="639"/>
      <c r="BF24" s="640"/>
      <c r="BG24" s="623" t="s">
        <v>236</v>
      </c>
      <c r="BH24" s="624"/>
      <c r="BI24" s="624"/>
      <c r="BJ24" s="624"/>
      <c r="BK24" s="624"/>
      <c r="BL24" s="624"/>
      <c r="BM24" s="624"/>
      <c r="BN24" s="625"/>
      <c r="BO24" s="626" t="s">
        <v>236</v>
      </c>
      <c r="BP24" s="626"/>
      <c r="BQ24" s="626"/>
      <c r="BR24" s="626"/>
      <c r="BS24" s="627" t="s">
        <v>236</v>
      </c>
      <c r="BT24" s="627"/>
      <c r="BU24" s="627"/>
      <c r="BV24" s="627"/>
      <c r="BW24" s="627"/>
      <c r="BX24" s="627"/>
      <c r="BY24" s="627"/>
      <c r="BZ24" s="627"/>
      <c r="CA24" s="627"/>
      <c r="CB24" s="631"/>
      <c r="CD24" s="609" t="s">
        <v>293</v>
      </c>
      <c r="CE24" s="610"/>
      <c r="CF24" s="610"/>
      <c r="CG24" s="610"/>
      <c r="CH24" s="610"/>
      <c r="CI24" s="610"/>
      <c r="CJ24" s="610"/>
      <c r="CK24" s="610"/>
      <c r="CL24" s="610"/>
      <c r="CM24" s="610"/>
      <c r="CN24" s="610"/>
      <c r="CO24" s="610"/>
      <c r="CP24" s="610"/>
      <c r="CQ24" s="611"/>
      <c r="CR24" s="612">
        <v>26195359</v>
      </c>
      <c r="CS24" s="613"/>
      <c r="CT24" s="613"/>
      <c r="CU24" s="613"/>
      <c r="CV24" s="613"/>
      <c r="CW24" s="613"/>
      <c r="CX24" s="613"/>
      <c r="CY24" s="614"/>
      <c r="CZ24" s="617">
        <v>47.4</v>
      </c>
      <c r="DA24" s="618"/>
      <c r="DB24" s="618"/>
      <c r="DC24" s="634"/>
      <c r="DD24" s="658">
        <v>16272758</v>
      </c>
      <c r="DE24" s="613"/>
      <c r="DF24" s="613"/>
      <c r="DG24" s="613"/>
      <c r="DH24" s="613"/>
      <c r="DI24" s="613"/>
      <c r="DJ24" s="613"/>
      <c r="DK24" s="614"/>
      <c r="DL24" s="658">
        <v>16011325</v>
      </c>
      <c r="DM24" s="613"/>
      <c r="DN24" s="613"/>
      <c r="DO24" s="613"/>
      <c r="DP24" s="613"/>
      <c r="DQ24" s="613"/>
      <c r="DR24" s="613"/>
      <c r="DS24" s="613"/>
      <c r="DT24" s="613"/>
      <c r="DU24" s="613"/>
      <c r="DV24" s="614"/>
      <c r="DW24" s="617">
        <v>55.8</v>
      </c>
      <c r="DX24" s="618"/>
      <c r="DY24" s="618"/>
      <c r="DZ24" s="618"/>
      <c r="EA24" s="618"/>
      <c r="EB24" s="618"/>
      <c r="EC24" s="619"/>
    </row>
    <row r="25" spans="2:133" ht="11.25" customHeight="1" x14ac:dyDescent="0.2">
      <c r="B25" s="620" t="s">
        <v>294</v>
      </c>
      <c r="C25" s="621"/>
      <c r="D25" s="621"/>
      <c r="E25" s="621"/>
      <c r="F25" s="621"/>
      <c r="G25" s="621"/>
      <c r="H25" s="621"/>
      <c r="I25" s="621"/>
      <c r="J25" s="621"/>
      <c r="K25" s="621"/>
      <c r="L25" s="621"/>
      <c r="M25" s="621"/>
      <c r="N25" s="621"/>
      <c r="O25" s="621"/>
      <c r="P25" s="621"/>
      <c r="Q25" s="622"/>
      <c r="R25" s="623">
        <v>29765841</v>
      </c>
      <c r="S25" s="624"/>
      <c r="T25" s="624"/>
      <c r="U25" s="624"/>
      <c r="V25" s="624"/>
      <c r="W25" s="624"/>
      <c r="X25" s="624"/>
      <c r="Y25" s="625"/>
      <c r="Z25" s="626">
        <v>50.1</v>
      </c>
      <c r="AA25" s="626"/>
      <c r="AB25" s="626"/>
      <c r="AC25" s="626"/>
      <c r="AD25" s="627">
        <v>28646701</v>
      </c>
      <c r="AE25" s="627"/>
      <c r="AF25" s="627"/>
      <c r="AG25" s="627"/>
      <c r="AH25" s="627"/>
      <c r="AI25" s="627"/>
      <c r="AJ25" s="627"/>
      <c r="AK25" s="627"/>
      <c r="AL25" s="628">
        <v>99.8</v>
      </c>
      <c r="AM25" s="629"/>
      <c r="AN25" s="629"/>
      <c r="AO25" s="630"/>
      <c r="AP25" s="620" t="s">
        <v>295</v>
      </c>
      <c r="AQ25" s="639"/>
      <c r="AR25" s="639"/>
      <c r="AS25" s="639"/>
      <c r="AT25" s="639"/>
      <c r="AU25" s="639"/>
      <c r="AV25" s="639"/>
      <c r="AW25" s="639"/>
      <c r="AX25" s="639"/>
      <c r="AY25" s="639"/>
      <c r="AZ25" s="639"/>
      <c r="BA25" s="639"/>
      <c r="BB25" s="639"/>
      <c r="BC25" s="639"/>
      <c r="BD25" s="639"/>
      <c r="BE25" s="639"/>
      <c r="BF25" s="640"/>
      <c r="BG25" s="623" t="s">
        <v>236</v>
      </c>
      <c r="BH25" s="624"/>
      <c r="BI25" s="624"/>
      <c r="BJ25" s="624"/>
      <c r="BK25" s="624"/>
      <c r="BL25" s="624"/>
      <c r="BM25" s="624"/>
      <c r="BN25" s="625"/>
      <c r="BO25" s="626" t="s">
        <v>236</v>
      </c>
      <c r="BP25" s="626"/>
      <c r="BQ25" s="626"/>
      <c r="BR25" s="626"/>
      <c r="BS25" s="627" t="s">
        <v>236</v>
      </c>
      <c r="BT25" s="627"/>
      <c r="BU25" s="627"/>
      <c r="BV25" s="627"/>
      <c r="BW25" s="627"/>
      <c r="BX25" s="627"/>
      <c r="BY25" s="627"/>
      <c r="BZ25" s="627"/>
      <c r="CA25" s="627"/>
      <c r="CB25" s="631"/>
      <c r="CD25" s="620" t="s">
        <v>296</v>
      </c>
      <c r="CE25" s="621"/>
      <c r="CF25" s="621"/>
      <c r="CG25" s="621"/>
      <c r="CH25" s="621"/>
      <c r="CI25" s="621"/>
      <c r="CJ25" s="621"/>
      <c r="CK25" s="621"/>
      <c r="CL25" s="621"/>
      <c r="CM25" s="621"/>
      <c r="CN25" s="621"/>
      <c r="CO25" s="621"/>
      <c r="CP25" s="621"/>
      <c r="CQ25" s="622"/>
      <c r="CR25" s="623">
        <v>8267920</v>
      </c>
      <c r="CS25" s="655"/>
      <c r="CT25" s="655"/>
      <c r="CU25" s="655"/>
      <c r="CV25" s="655"/>
      <c r="CW25" s="655"/>
      <c r="CX25" s="655"/>
      <c r="CY25" s="656"/>
      <c r="CZ25" s="628">
        <v>15</v>
      </c>
      <c r="DA25" s="653"/>
      <c r="DB25" s="653"/>
      <c r="DC25" s="657"/>
      <c r="DD25" s="632">
        <v>7667481</v>
      </c>
      <c r="DE25" s="655"/>
      <c r="DF25" s="655"/>
      <c r="DG25" s="655"/>
      <c r="DH25" s="655"/>
      <c r="DI25" s="655"/>
      <c r="DJ25" s="655"/>
      <c r="DK25" s="656"/>
      <c r="DL25" s="632">
        <v>7580338</v>
      </c>
      <c r="DM25" s="655"/>
      <c r="DN25" s="655"/>
      <c r="DO25" s="655"/>
      <c r="DP25" s="655"/>
      <c r="DQ25" s="655"/>
      <c r="DR25" s="655"/>
      <c r="DS25" s="655"/>
      <c r="DT25" s="655"/>
      <c r="DU25" s="655"/>
      <c r="DV25" s="656"/>
      <c r="DW25" s="628">
        <v>26.4</v>
      </c>
      <c r="DX25" s="653"/>
      <c r="DY25" s="653"/>
      <c r="DZ25" s="653"/>
      <c r="EA25" s="653"/>
      <c r="EB25" s="653"/>
      <c r="EC25" s="654"/>
    </row>
    <row r="26" spans="2:133" ht="11.25" customHeight="1" x14ac:dyDescent="0.2">
      <c r="B26" s="620" t="s">
        <v>297</v>
      </c>
      <c r="C26" s="621"/>
      <c r="D26" s="621"/>
      <c r="E26" s="621"/>
      <c r="F26" s="621"/>
      <c r="G26" s="621"/>
      <c r="H26" s="621"/>
      <c r="I26" s="621"/>
      <c r="J26" s="621"/>
      <c r="K26" s="621"/>
      <c r="L26" s="621"/>
      <c r="M26" s="621"/>
      <c r="N26" s="621"/>
      <c r="O26" s="621"/>
      <c r="P26" s="621"/>
      <c r="Q26" s="622"/>
      <c r="R26" s="623">
        <v>10466</v>
      </c>
      <c r="S26" s="624"/>
      <c r="T26" s="624"/>
      <c r="U26" s="624"/>
      <c r="V26" s="624"/>
      <c r="W26" s="624"/>
      <c r="X26" s="624"/>
      <c r="Y26" s="625"/>
      <c r="Z26" s="626">
        <v>0</v>
      </c>
      <c r="AA26" s="626"/>
      <c r="AB26" s="626"/>
      <c r="AC26" s="626"/>
      <c r="AD26" s="627">
        <v>10466</v>
      </c>
      <c r="AE26" s="627"/>
      <c r="AF26" s="627"/>
      <c r="AG26" s="627"/>
      <c r="AH26" s="627"/>
      <c r="AI26" s="627"/>
      <c r="AJ26" s="627"/>
      <c r="AK26" s="627"/>
      <c r="AL26" s="628">
        <v>0</v>
      </c>
      <c r="AM26" s="629"/>
      <c r="AN26" s="629"/>
      <c r="AO26" s="630"/>
      <c r="AP26" s="620" t="s">
        <v>298</v>
      </c>
      <c r="AQ26" s="639"/>
      <c r="AR26" s="639"/>
      <c r="AS26" s="639"/>
      <c r="AT26" s="639"/>
      <c r="AU26" s="639"/>
      <c r="AV26" s="639"/>
      <c r="AW26" s="639"/>
      <c r="AX26" s="639"/>
      <c r="AY26" s="639"/>
      <c r="AZ26" s="639"/>
      <c r="BA26" s="639"/>
      <c r="BB26" s="639"/>
      <c r="BC26" s="639"/>
      <c r="BD26" s="639"/>
      <c r="BE26" s="639"/>
      <c r="BF26" s="640"/>
      <c r="BG26" s="623" t="s">
        <v>236</v>
      </c>
      <c r="BH26" s="624"/>
      <c r="BI26" s="624"/>
      <c r="BJ26" s="624"/>
      <c r="BK26" s="624"/>
      <c r="BL26" s="624"/>
      <c r="BM26" s="624"/>
      <c r="BN26" s="625"/>
      <c r="BO26" s="626" t="s">
        <v>236</v>
      </c>
      <c r="BP26" s="626"/>
      <c r="BQ26" s="626"/>
      <c r="BR26" s="626"/>
      <c r="BS26" s="627" t="s">
        <v>236</v>
      </c>
      <c r="BT26" s="627"/>
      <c r="BU26" s="627"/>
      <c r="BV26" s="627"/>
      <c r="BW26" s="627"/>
      <c r="BX26" s="627"/>
      <c r="BY26" s="627"/>
      <c r="BZ26" s="627"/>
      <c r="CA26" s="627"/>
      <c r="CB26" s="631"/>
      <c r="CD26" s="620" t="s">
        <v>299</v>
      </c>
      <c r="CE26" s="621"/>
      <c r="CF26" s="621"/>
      <c r="CG26" s="621"/>
      <c r="CH26" s="621"/>
      <c r="CI26" s="621"/>
      <c r="CJ26" s="621"/>
      <c r="CK26" s="621"/>
      <c r="CL26" s="621"/>
      <c r="CM26" s="621"/>
      <c r="CN26" s="621"/>
      <c r="CO26" s="621"/>
      <c r="CP26" s="621"/>
      <c r="CQ26" s="622"/>
      <c r="CR26" s="623">
        <v>5199472</v>
      </c>
      <c r="CS26" s="624"/>
      <c r="CT26" s="624"/>
      <c r="CU26" s="624"/>
      <c r="CV26" s="624"/>
      <c r="CW26" s="624"/>
      <c r="CX26" s="624"/>
      <c r="CY26" s="625"/>
      <c r="CZ26" s="628">
        <v>9.4</v>
      </c>
      <c r="DA26" s="653"/>
      <c r="DB26" s="653"/>
      <c r="DC26" s="657"/>
      <c r="DD26" s="632">
        <v>4866064</v>
      </c>
      <c r="DE26" s="624"/>
      <c r="DF26" s="624"/>
      <c r="DG26" s="624"/>
      <c r="DH26" s="624"/>
      <c r="DI26" s="624"/>
      <c r="DJ26" s="624"/>
      <c r="DK26" s="625"/>
      <c r="DL26" s="632" t="s">
        <v>236</v>
      </c>
      <c r="DM26" s="624"/>
      <c r="DN26" s="624"/>
      <c r="DO26" s="624"/>
      <c r="DP26" s="624"/>
      <c r="DQ26" s="624"/>
      <c r="DR26" s="624"/>
      <c r="DS26" s="624"/>
      <c r="DT26" s="624"/>
      <c r="DU26" s="624"/>
      <c r="DV26" s="625"/>
      <c r="DW26" s="628" t="s">
        <v>236</v>
      </c>
      <c r="DX26" s="653"/>
      <c r="DY26" s="653"/>
      <c r="DZ26" s="653"/>
      <c r="EA26" s="653"/>
      <c r="EB26" s="653"/>
      <c r="EC26" s="654"/>
    </row>
    <row r="27" spans="2:133" ht="11.25" customHeight="1" x14ac:dyDescent="0.2">
      <c r="B27" s="620" t="s">
        <v>300</v>
      </c>
      <c r="C27" s="621"/>
      <c r="D27" s="621"/>
      <c r="E27" s="621"/>
      <c r="F27" s="621"/>
      <c r="G27" s="621"/>
      <c r="H27" s="621"/>
      <c r="I27" s="621"/>
      <c r="J27" s="621"/>
      <c r="K27" s="621"/>
      <c r="L27" s="621"/>
      <c r="M27" s="621"/>
      <c r="N27" s="621"/>
      <c r="O27" s="621"/>
      <c r="P27" s="621"/>
      <c r="Q27" s="622"/>
      <c r="R27" s="623">
        <v>244073</v>
      </c>
      <c r="S27" s="624"/>
      <c r="T27" s="624"/>
      <c r="U27" s="624"/>
      <c r="V27" s="624"/>
      <c r="W27" s="624"/>
      <c r="X27" s="624"/>
      <c r="Y27" s="625"/>
      <c r="Z27" s="626">
        <v>0.4</v>
      </c>
      <c r="AA27" s="626"/>
      <c r="AB27" s="626"/>
      <c r="AC27" s="626"/>
      <c r="AD27" s="627" t="s">
        <v>236</v>
      </c>
      <c r="AE27" s="627"/>
      <c r="AF27" s="627"/>
      <c r="AG27" s="627"/>
      <c r="AH27" s="627"/>
      <c r="AI27" s="627"/>
      <c r="AJ27" s="627"/>
      <c r="AK27" s="627"/>
      <c r="AL27" s="628" t="s">
        <v>236</v>
      </c>
      <c r="AM27" s="629"/>
      <c r="AN27" s="629"/>
      <c r="AO27" s="630"/>
      <c r="AP27" s="620" t="s">
        <v>301</v>
      </c>
      <c r="AQ27" s="621"/>
      <c r="AR27" s="621"/>
      <c r="AS27" s="621"/>
      <c r="AT27" s="621"/>
      <c r="AU27" s="621"/>
      <c r="AV27" s="621"/>
      <c r="AW27" s="621"/>
      <c r="AX27" s="621"/>
      <c r="AY27" s="621"/>
      <c r="AZ27" s="621"/>
      <c r="BA27" s="621"/>
      <c r="BB27" s="621"/>
      <c r="BC27" s="621"/>
      <c r="BD27" s="621"/>
      <c r="BE27" s="621"/>
      <c r="BF27" s="622"/>
      <c r="BG27" s="623">
        <v>15894260</v>
      </c>
      <c r="BH27" s="624"/>
      <c r="BI27" s="624"/>
      <c r="BJ27" s="624"/>
      <c r="BK27" s="624"/>
      <c r="BL27" s="624"/>
      <c r="BM27" s="624"/>
      <c r="BN27" s="625"/>
      <c r="BO27" s="626">
        <v>100</v>
      </c>
      <c r="BP27" s="626"/>
      <c r="BQ27" s="626"/>
      <c r="BR27" s="626"/>
      <c r="BS27" s="627">
        <v>292819</v>
      </c>
      <c r="BT27" s="627"/>
      <c r="BU27" s="627"/>
      <c r="BV27" s="627"/>
      <c r="BW27" s="627"/>
      <c r="BX27" s="627"/>
      <c r="BY27" s="627"/>
      <c r="BZ27" s="627"/>
      <c r="CA27" s="627"/>
      <c r="CB27" s="631"/>
      <c r="CD27" s="620" t="s">
        <v>302</v>
      </c>
      <c r="CE27" s="621"/>
      <c r="CF27" s="621"/>
      <c r="CG27" s="621"/>
      <c r="CH27" s="621"/>
      <c r="CI27" s="621"/>
      <c r="CJ27" s="621"/>
      <c r="CK27" s="621"/>
      <c r="CL27" s="621"/>
      <c r="CM27" s="621"/>
      <c r="CN27" s="621"/>
      <c r="CO27" s="621"/>
      <c r="CP27" s="621"/>
      <c r="CQ27" s="622"/>
      <c r="CR27" s="623">
        <v>12721190</v>
      </c>
      <c r="CS27" s="655"/>
      <c r="CT27" s="655"/>
      <c r="CU27" s="655"/>
      <c r="CV27" s="655"/>
      <c r="CW27" s="655"/>
      <c r="CX27" s="655"/>
      <c r="CY27" s="656"/>
      <c r="CZ27" s="628">
        <v>23</v>
      </c>
      <c r="DA27" s="653"/>
      <c r="DB27" s="653"/>
      <c r="DC27" s="657"/>
      <c r="DD27" s="632">
        <v>3586123</v>
      </c>
      <c r="DE27" s="655"/>
      <c r="DF27" s="655"/>
      <c r="DG27" s="655"/>
      <c r="DH27" s="655"/>
      <c r="DI27" s="655"/>
      <c r="DJ27" s="655"/>
      <c r="DK27" s="656"/>
      <c r="DL27" s="632">
        <v>3411833</v>
      </c>
      <c r="DM27" s="655"/>
      <c r="DN27" s="655"/>
      <c r="DO27" s="655"/>
      <c r="DP27" s="655"/>
      <c r="DQ27" s="655"/>
      <c r="DR27" s="655"/>
      <c r="DS27" s="655"/>
      <c r="DT27" s="655"/>
      <c r="DU27" s="655"/>
      <c r="DV27" s="656"/>
      <c r="DW27" s="628">
        <v>11.9</v>
      </c>
      <c r="DX27" s="653"/>
      <c r="DY27" s="653"/>
      <c r="DZ27" s="653"/>
      <c r="EA27" s="653"/>
      <c r="EB27" s="653"/>
      <c r="EC27" s="654"/>
    </row>
    <row r="28" spans="2:133" ht="11.25" customHeight="1" x14ac:dyDescent="0.2">
      <c r="B28" s="620" t="s">
        <v>303</v>
      </c>
      <c r="C28" s="621"/>
      <c r="D28" s="621"/>
      <c r="E28" s="621"/>
      <c r="F28" s="621"/>
      <c r="G28" s="621"/>
      <c r="H28" s="621"/>
      <c r="I28" s="621"/>
      <c r="J28" s="621"/>
      <c r="K28" s="621"/>
      <c r="L28" s="621"/>
      <c r="M28" s="621"/>
      <c r="N28" s="621"/>
      <c r="O28" s="621"/>
      <c r="P28" s="621"/>
      <c r="Q28" s="622"/>
      <c r="R28" s="623">
        <v>390488</v>
      </c>
      <c r="S28" s="624"/>
      <c r="T28" s="624"/>
      <c r="U28" s="624"/>
      <c r="V28" s="624"/>
      <c r="W28" s="624"/>
      <c r="X28" s="624"/>
      <c r="Y28" s="625"/>
      <c r="Z28" s="626">
        <v>0.7</v>
      </c>
      <c r="AA28" s="626"/>
      <c r="AB28" s="626"/>
      <c r="AC28" s="626"/>
      <c r="AD28" s="627">
        <v>36820</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304</v>
      </c>
      <c r="CE28" s="621"/>
      <c r="CF28" s="621"/>
      <c r="CG28" s="621"/>
      <c r="CH28" s="621"/>
      <c r="CI28" s="621"/>
      <c r="CJ28" s="621"/>
      <c r="CK28" s="621"/>
      <c r="CL28" s="621"/>
      <c r="CM28" s="621"/>
      <c r="CN28" s="621"/>
      <c r="CO28" s="621"/>
      <c r="CP28" s="621"/>
      <c r="CQ28" s="622"/>
      <c r="CR28" s="623">
        <v>5206249</v>
      </c>
      <c r="CS28" s="624"/>
      <c r="CT28" s="624"/>
      <c r="CU28" s="624"/>
      <c r="CV28" s="624"/>
      <c r="CW28" s="624"/>
      <c r="CX28" s="624"/>
      <c r="CY28" s="625"/>
      <c r="CZ28" s="628">
        <v>9.4</v>
      </c>
      <c r="DA28" s="653"/>
      <c r="DB28" s="653"/>
      <c r="DC28" s="657"/>
      <c r="DD28" s="632">
        <v>5019154</v>
      </c>
      <c r="DE28" s="624"/>
      <c r="DF28" s="624"/>
      <c r="DG28" s="624"/>
      <c r="DH28" s="624"/>
      <c r="DI28" s="624"/>
      <c r="DJ28" s="624"/>
      <c r="DK28" s="625"/>
      <c r="DL28" s="632">
        <v>5019154</v>
      </c>
      <c r="DM28" s="624"/>
      <c r="DN28" s="624"/>
      <c r="DO28" s="624"/>
      <c r="DP28" s="624"/>
      <c r="DQ28" s="624"/>
      <c r="DR28" s="624"/>
      <c r="DS28" s="624"/>
      <c r="DT28" s="624"/>
      <c r="DU28" s="624"/>
      <c r="DV28" s="625"/>
      <c r="DW28" s="628">
        <v>17.5</v>
      </c>
      <c r="DX28" s="653"/>
      <c r="DY28" s="653"/>
      <c r="DZ28" s="653"/>
      <c r="EA28" s="653"/>
      <c r="EB28" s="653"/>
      <c r="EC28" s="654"/>
    </row>
    <row r="29" spans="2:133" ht="11.25" customHeight="1" x14ac:dyDescent="0.2">
      <c r="B29" s="620" t="s">
        <v>305</v>
      </c>
      <c r="C29" s="621"/>
      <c r="D29" s="621"/>
      <c r="E29" s="621"/>
      <c r="F29" s="621"/>
      <c r="G29" s="621"/>
      <c r="H29" s="621"/>
      <c r="I29" s="621"/>
      <c r="J29" s="621"/>
      <c r="K29" s="621"/>
      <c r="L29" s="621"/>
      <c r="M29" s="621"/>
      <c r="N29" s="621"/>
      <c r="O29" s="621"/>
      <c r="P29" s="621"/>
      <c r="Q29" s="622"/>
      <c r="R29" s="623">
        <v>219900</v>
      </c>
      <c r="S29" s="624"/>
      <c r="T29" s="624"/>
      <c r="U29" s="624"/>
      <c r="V29" s="624"/>
      <c r="W29" s="624"/>
      <c r="X29" s="624"/>
      <c r="Y29" s="625"/>
      <c r="Z29" s="626">
        <v>0.4</v>
      </c>
      <c r="AA29" s="626"/>
      <c r="AB29" s="626"/>
      <c r="AC29" s="626"/>
      <c r="AD29" s="627" t="s">
        <v>236</v>
      </c>
      <c r="AE29" s="627"/>
      <c r="AF29" s="627"/>
      <c r="AG29" s="627"/>
      <c r="AH29" s="627"/>
      <c r="AI29" s="627"/>
      <c r="AJ29" s="627"/>
      <c r="AK29" s="627"/>
      <c r="AL29" s="628" t="s">
        <v>236</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306</v>
      </c>
      <c r="CE29" s="660"/>
      <c r="CF29" s="620" t="s">
        <v>307</v>
      </c>
      <c r="CG29" s="621"/>
      <c r="CH29" s="621"/>
      <c r="CI29" s="621"/>
      <c r="CJ29" s="621"/>
      <c r="CK29" s="621"/>
      <c r="CL29" s="621"/>
      <c r="CM29" s="621"/>
      <c r="CN29" s="621"/>
      <c r="CO29" s="621"/>
      <c r="CP29" s="621"/>
      <c r="CQ29" s="622"/>
      <c r="CR29" s="623">
        <v>5206249</v>
      </c>
      <c r="CS29" s="655"/>
      <c r="CT29" s="655"/>
      <c r="CU29" s="655"/>
      <c r="CV29" s="655"/>
      <c r="CW29" s="655"/>
      <c r="CX29" s="655"/>
      <c r="CY29" s="656"/>
      <c r="CZ29" s="628">
        <v>9.4</v>
      </c>
      <c r="DA29" s="653"/>
      <c r="DB29" s="653"/>
      <c r="DC29" s="657"/>
      <c r="DD29" s="632">
        <v>5019154</v>
      </c>
      <c r="DE29" s="655"/>
      <c r="DF29" s="655"/>
      <c r="DG29" s="655"/>
      <c r="DH29" s="655"/>
      <c r="DI29" s="655"/>
      <c r="DJ29" s="655"/>
      <c r="DK29" s="656"/>
      <c r="DL29" s="632">
        <v>5019154</v>
      </c>
      <c r="DM29" s="655"/>
      <c r="DN29" s="655"/>
      <c r="DO29" s="655"/>
      <c r="DP29" s="655"/>
      <c r="DQ29" s="655"/>
      <c r="DR29" s="655"/>
      <c r="DS29" s="655"/>
      <c r="DT29" s="655"/>
      <c r="DU29" s="655"/>
      <c r="DV29" s="656"/>
      <c r="DW29" s="628">
        <v>17.5</v>
      </c>
      <c r="DX29" s="653"/>
      <c r="DY29" s="653"/>
      <c r="DZ29" s="653"/>
      <c r="EA29" s="653"/>
      <c r="EB29" s="653"/>
      <c r="EC29" s="654"/>
    </row>
    <row r="30" spans="2:133" ht="11.25" customHeight="1" x14ac:dyDescent="0.2">
      <c r="B30" s="620" t="s">
        <v>308</v>
      </c>
      <c r="C30" s="621"/>
      <c r="D30" s="621"/>
      <c r="E30" s="621"/>
      <c r="F30" s="621"/>
      <c r="G30" s="621"/>
      <c r="H30" s="621"/>
      <c r="I30" s="621"/>
      <c r="J30" s="621"/>
      <c r="K30" s="621"/>
      <c r="L30" s="621"/>
      <c r="M30" s="621"/>
      <c r="N30" s="621"/>
      <c r="O30" s="621"/>
      <c r="P30" s="621"/>
      <c r="Q30" s="622"/>
      <c r="R30" s="623">
        <v>11724479</v>
      </c>
      <c r="S30" s="624"/>
      <c r="T30" s="624"/>
      <c r="U30" s="624"/>
      <c r="V30" s="624"/>
      <c r="W30" s="624"/>
      <c r="X30" s="624"/>
      <c r="Y30" s="625"/>
      <c r="Z30" s="626">
        <v>19.7</v>
      </c>
      <c r="AA30" s="626"/>
      <c r="AB30" s="626"/>
      <c r="AC30" s="626"/>
      <c r="AD30" s="627" t="s">
        <v>236</v>
      </c>
      <c r="AE30" s="627"/>
      <c r="AF30" s="627"/>
      <c r="AG30" s="627"/>
      <c r="AH30" s="627"/>
      <c r="AI30" s="627"/>
      <c r="AJ30" s="627"/>
      <c r="AK30" s="627"/>
      <c r="AL30" s="628" t="s">
        <v>236</v>
      </c>
      <c r="AM30" s="629"/>
      <c r="AN30" s="629"/>
      <c r="AO30" s="630"/>
      <c r="AP30" s="605" t="s">
        <v>224</v>
      </c>
      <c r="AQ30" s="606"/>
      <c r="AR30" s="606"/>
      <c r="AS30" s="606"/>
      <c r="AT30" s="606"/>
      <c r="AU30" s="606"/>
      <c r="AV30" s="606"/>
      <c r="AW30" s="606"/>
      <c r="AX30" s="606"/>
      <c r="AY30" s="606"/>
      <c r="AZ30" s="606"/>
      <c r="BA30" s="606"/>
      <c r="BB30" s="606"/>
      <c r="BC30" s="606"/>
      <c r="BD30" s="606"/>
      <c r="BE30" s="606"/>
      <c r="BF30" s="607"/>
      <c r="BG30" s="605" t="s">
        <v>309</v>
      </c>
      <c r="BH30" s="665"/>
      <c r="BI30" s="665"/>
      <c r="BJ30" s="665"/>
      <c r="BK30" s="665"/>
      <c r="BL30" s="665"/>
      <c r="BM30" s="665"/>
      <c r="BN30" s="665"/>
      <c r="BO30" s="665"/>
      <c r="BP30" s="665"/>
      <c r="BQ30" s="666"/>
      <c r="BR30" s="605" t="s">
        <v>310</v>
      </c>
      <c r="BS30" s="665"/>
      <c r="BT30" s="665"/>
      <c r="BU30" s="665"/>
      <c r="BV30" s="665"/>
      <c r="BW30" s="665"/>
      <c r="BX30" s="665"/>
      <c r="BY30" s="665"/>
      <c r="BZ30" s="665"/>
      <c r="CA30" s="665"/>
      <c r="CB30" s="666"/>
      <c r="CD30" s="661"/>
      <c r="CE30" s="662"/>
      <c r="CF30" s="620" t="s">
        <v>311</v>
      </c>
      <c r="CG30" s="621"/>
      <c r="CH30" s="621"/>
      <c r="CI30" s="621"/>
      <c r="CJ30" s="621"/>
      <c r="CK30" s="621"/>
      <c r="CL30" s="621"/>
      <c r="CM30" s="621"/>
      <c r="CN30" s="621"/>
      <c r="CO30" s="621"/>
      <c r="CP30" s="621"/>
      <c r="CQ30" s="622"/>
      <c r="CR30" s="623">
        <v>4903310</v>
      </c>
      <c r="CS30" s="624"/>
      <c r="CT30" s="624"/>
      <c r="CU30" s="624"/>
      <c r="CV30" s="624"/>
      <c r="CW30" s="624"/>
      <c r="CX30" s="624"/>
      <c r="CY30" s="625"/>
      <c r="CZ30" s="628">
        <v>8.9</v>
      </c>
      <c r="DA30" s="653"/>
      <c r="DB30" s="653"/>
      <c r="DC30" s="657"/>
      <c r="DD30" s="632">
        <v>4727208</v>
      </c>
      <c r="DE30" s="624"/>
      <c r="DF30" s="624"/>
      <c r="DG30" s="624"/>
      <c r="DH30" s="624"/>
      <c r="DI30" s="624"/>
      <c r="DJ30" s="624"/>
      <c r="DK30" s="625"/>
      <c r="DL30" s="632">
        <v>4727208</v>
      </c>
      <c r="DM30" s="624"/>
      <c r="DN30" s="624"/>
      <c r="DO30" s="624"/>
      <c r="DP30" s="624"/>
      <c r="DQ30" s="624"/>
      <c r="DR30" s="624"/>
      <c r="DS30" s="624"/>
      <c r="DT30" s="624"/>
      <c r="DU30" s="624"/>
      <c r="DV30" s="625"/>
      <c r="DW30" s="628">
        <v>16.5</v>
      </c>
      <c r="DX30" s="653"/>
      <c r="DY30" s="653"/>
      <c r="DZ30" s="653"/>
      <c r="EA30" s="653"/>
      <c r="EB30" s="653"/>
      <c r="EC30" s="654"/>
    </row>
    <row r="31" spans="2:133" ht="11.25" customHeight="1" x14ac:dyDescent="0.2">
      <c r="B31" s="636" t="s">
        <v>312</v>
      </c>
      <c r="C31" s="637"/>
      <c r="D31" s="637"/>
      <c r="E31" s="637"/>
      <c r="F31" s="637"/>
      <c r="G31" s="637"/>
      <c r="H31" s="637"/>
      <c r="I31" s="637"/>
      <c r="J31" s="637"/>
      <c r="K31" s="637"/>
      <c r="L31" s="637"/>
      <c r="M31" s="637"/>
      <c r="N31" s="637"/>
      <c r="O31" s="637"/>
      <c r="P31" s="637"/>
      <c r="Q31" s="638"/>
      <c r="R31" s="623" t="s">
        <v>236</v>
      </c>
      <c r="S31" s="624"/>
      <c r="T31" s="624"/>
      <c r="U31" s="624"/>
      <c r="V31" s="624"/>
      <c r="W31" s="624"/>
      <c r="X31" s="624"/>
      <c r="Y31" s="625"/>
      <c r="Z31" s="626" t="s">
        <v>236</v>
      </c>
      <c r="AA31" s="626"/>
      <c r="AB31" s="626"/>
      <c r="AC31" s="626"/>
      <c r="AD31" s="627" t="s">
        <v>236</v>
      </c>
      <c r="AE31" s="627"/>
      <c r="AF31" s="627"/>
      <c r="AG31" s="627"/>
      <c r="AH31" s="627"/>
      <c r="AI31" s="627"/>
      <c r="AJ31" s="627"/>
      <c r="AK31" s="627"/>
      <c r="AL31" s="628" t="s">
        <v>236</v>
      </c>
      <c r="AM31" s="629"/>
      <c r="AN31" s="629"/>
      <c r="AO31" s="630"/>
      <c r="AP31" s="669" t="s">
        <v>313</v>
      </c>
      <c r="AQ31" s="670"/>
      <c r="AR31" s="670"/>
      <c r="AS31" s="670"/>
      <c r="AT31" s="675" t="s">
        <v>314</v>
      </c>
      <c r="AU31" s="218"/>
      <c r="AV31" s="218"/>
      <c r="AW31" s="218"/>
      <c r="AX31" s="609" t="s">
        <v>190</v>
      </c>
      <c r="AY31" s="610"/>
      <c r="AZ31" s="610"/>
      <c r="BA31" s="610"/>
      <c r="BB31" s="610"/>
      <c r="BC31" s="610"/>
      <c r="BD31" s="610"/>
      <c r="BE31" s="610"/>
      <c r="BF31" s="611"/>
      <c r="BG31" s="679">
        <v>99.6</v>
      </c>
      <c r="BH31" s="667"/>
      <c r="BI31" s="667"/>
      <c r="BJ31" s="667"/>
      <c r="BK31" s="667"/>
      <c r="BL31" s="667"/>
      <c r="BM31" s="618">
        <v>98</v>
      </c>
      <c r="BN31" s="667"/>
      <c r="BO31" s="667"/>
      <c r="BP31" s="667"/>
      <c r="BQ31" s="668"/>
      <c r="BR31" s="679">
        <v>99.5</v>
      </c>
      <c r="BS31" s="667"/>
      <c r="BT31" s="667"/>
      <c r="BU31" s="667"/>
      <c r="BV31" s="667"/>
      <c r="BW31" s="667"/>
      <c r="BX31" s="618">
        <v>97.9</v>
      </c>
      <c r="BY31" s="667"/>
      <c r="BZ31" s="667"/>
      <c r="CA31" s="667"/>
      <c r="CB31" s="668"/>
      <c r="CD31" s="661"/>
      <c r="CE31" s="662"/>
      <c r="CF31" s="620" t="s">
        <v>315</v>
      </c>
      <c r="CG31" s="621"/>
      <c r="CH31" s="621"/>
      <c r="CI31" s="621"/>
      <c r="CJ31" s="621"/>
      <c r="CK31" s="621"/>
      <c r="CL31" s="621"/>
      <c r="CM31" s="621"/>
      <c r="CN31" s="621"/>
      <c r="CO31" s="621"/>
      <c r="CP31" s="621"/>
      <c r="CQ31" s="622"/>
      <c r="CR31" s="623">
        <v>302939</v>
      </c>
      <c r="CS31" s="655"/>
      <c r="CT31" s="655"/>
      <c r="CU31" s="655"/>
      <c r="CV31" s="655"/>
      <c r="CW31" s="655"/>
      <c r="CX31" s="655"/>
      <c r="CY31" s="656"/>
      <c r="CZ31" s="628">
        <v>0.5</v>
      </c>
      <c r="DA31" s="653"/>
      <c r="DB31" s="653"/>
      <c r="DC31" s="657"/>
      <c r="DD31" s="632">
        <v>291946</v>
      </c>
      <c r="DE31" s="655"/>
      <c r="DF31" s="655"/>
      <c r="DG31" s="655"/>
      <c r="DH31" s="655"/>
      <c r="DI31" s="655"/>
      <c r="DJ31" s="655"/>
      <c r="DK31" s="656"/>
      <c r="DL31" s="632">
        <v>291946</v>
      </c>
      <c r="DM31" s="655"/>
      <c r="DN31" s="655"/>
      <c r="DO31" s="655"/>
      <c r="DP31" s="655"/>
      <c r="DQ31" s="655"/>
      <c r="DR31" s="655"/>
      <c r="DS31" s="655"/>
      <c r="DT31" s="655"/>
      <c r="DU31" s="655"/>
      <c r="DV31" s="656"/>
      <c r="DW31" s="628">
        <v>1</v>
      </c>
      <c r="DX31" s="653"/>
      <c r="DY31" s="653"/>
      <c r="DZ31" s="653"/>
      <c r="EA31" s="653"/>
      <c r="EB31" s="653"/>
      <c r="EC31" s="654"/>
    </row>
    <row r="32" spans="2:133" ht="11.25" customHeight="1" x14ac:dyDescent="0.2">
      <c r="B32" s="620" t="s">
        <v>316</v>
      </c>
      <c r="C32" s="621"/>
      <c r="D32" s="621"/>
      <c r="E32" s="621"/>
      <c r="F32" s="621"/>
      <c r="G32" s="621"/>
      <c r="H32" s="621"/>
      <c r="I32" s="621"/>
      <c r="J32" s="621"/>
      <c r="K32" s="621"/>
      <c r="L32" s="621"/>
      <c r="M32" s="621"/>
      <c r="N32" s="621"/>
      <c r="O32" s="621"/>
      <c r="P32" s="621"/>
      <c r="Q32" s="622"/>
      <c r="R32" s="623">
        <v>4102912</v>
      </c>
      <c r="S32" s="624"/>
      <c r="T32" s="624"/>
      <c r="U32" s="624"/>
      <c r="V32" s="624"/>
      <c r="W32" s="624"/>
      <c r="X32" s="624"/>
      <c r="Y32" s="625"/>
      <c r="Z32" s="626">
        <v>6.9</v>
      </c>
      <c r="AA32" s="626"/>
      <c r="AB32" s="626"/>
      <c r="AC32" s="626"/>
      <c r="AD32" s="627" t="s">
        <v>236</v>
      </c>
      <c r="AE32" s="627"/>
      <c r="AF32" s="627"/>
      <c r="AG32" s="627"/>
      <c r="AH32" s="627"/>
      <c r="AI32" s="627"/>
      <c r="AJ32" s="627"/>
      <c r="AK32" s="627"/>
      <c r="AL32" s="628" t="s">
        <v>236</v>
      </c>
      <c r="AM32" s="629"/>
      <c r="AN32" s="629"/>
      <c r="AO32" s="630"/>
      <c r="AP32" s="671"/>
      <c r="AQ32" s="672"/>
      <c r="AR32" s="672"/>
      <c r="AS32" s="672"/>
      <c r="AT32" s="676"/>
      <c r="AU32" s="214" t="s">
        <v>317</v>
      </c>
      <c r="AX32" s="620" t="s">
        <v>318</v>
      </c>
      <c r="AY32" s="621"/>
      <c r="AZ32" s="621"/>
      <c r="BA32" s="621"/>
      <c r="BB32" s="621"/>
      <c r="BC32" s="621"/>
      <c r="BD32" s="621"/>
      <c r="BE32" s="621"/>
      <c r="BF32" s="622"/>
      <c r="BG32" s="680">
        <v>99.6</v>
      </c>
      <c r="BH32" s="655"/>
      <c r="BI32" s="655"/>
      <c r="BJ32" s="655"/>
      <c r="BK32" s="655"/>
      <c r="BL32" s="655"/>
      <c r="BM32" s="629">
        <v>98.9</v>
      </c>
      <c r="BN32" s="655"/>
      <c r="BO32" s="655"/>
      <c r="BP32" s="655"/>
      <c r="BQ32" s="678"/>
      <c r="BR32" s="680">
        <v>99.6</v>
      </c>
      <c r="BS32" s="655"/>
      <c r="BT32" s="655"/>
      <c r="BU32" s="655"/>
      <c r="BV32" s="655"/>
      <c r="BW32" s="655"/>
      <c r="BX32" s="629">
        <v>98.8</v>
      </c>
      <c r="BY32" s="655"/>
      <c r="BZ32" s="655"/>
      <c r="CA32" s="655"/>
      <c r="CB32" s="678"/>
      <c r="CD32" s="663"/>
      <c r="CE32" s="664"/>
      <c r="CF32" s="620" t="s">
        <v>319</v>
      </c>
      <c r="CG32" s="621"/>
      <c r="CH32" s="621"/>
      <c r="CI32" s="621"/>
      <c r="CJ32" s="621"/>
      <c r="CK32" s="621"/>
      <c r="CL32" s="621"/>
      <c r="CM32" s="621"/>
      <c r="CN32" s="621"/>
      <c r="CO32" s="621"/>
      <c r="CP32" s="621"/>
      <c r="CQ32" s="622"/>
      <c r="CR32" s="623" t="s">
        <v>236</v>
      </c>
      <c r="CS32" s="624"/>
      <c r="CT32" s="624"/>
      <c r="CU32" s="624"/>
      <c r="CV32" s="624"/>
      <c r="CW32" s="624"/>
      <c r="CX32" s="624"/>
      <c r="CY32" s="625"/>
      <c r="CZ32" s="628" t="s">
        <v>236</v>
      </c>
      <c r="DA32" s="653"/>
      <c r="DB32" s="653"/>
      <c r="DC32" s="657"/>
      <c r="DD32" s="632" t="s">
        <v>236</v>
      </c>
      <c r="DE32" s="624"/>
      <c r="DF32" s="624"/>
      <c r="DG32" s="624"/>
      <c r="DH32" s="624"/>
      <c r="DI32" s="624"/>
      <c r="DJ32" s="624"/>
      <c r="DK32" s="625"/>
      <c r="DL32" s="632" t="s">
        <v>236</v>
      </c>
      <c r="DM32" s="624"/>
      <c r="DN32" s="624"/>
      <c r="DO32" s="624"/>
      <c r="DP32" s="624"/>
      <c r="DQ32" s="624"/>
      <c r="DR32" s="624"/>
      <c r="DS32" s="624"/>
      <c r="DT32" s="624"/>
      <c r="DU32" s="624"/>
      <c r="DV32" s="625"/>
      <c r="DW32" s="628" t="s">
        <v>236</v>
      </c>
      <c r="DX32" s="653"/>
      <c r="DY32" s="653"/>
      <c r="DZ32" s="653"/>
      <c r="EA32" s="653"/>
      <c r="EB32" s="653"/>
      <c r="EC32" s="654"/>
    </row>
    <row r="33" spans="2:133" ht="11.25" customHeight="1" x14ac:dyDescent="0.2">
      <c r="B33" s="620" t="s">
        <v>320</v>
      </c>
      <c r="C33" s="621"/>
      <c r="D33" s="621"/>
      <c r="E33" s="621"/>
      <c r="F33" s="621"/>
      <c r="G33" s="621"/>
      <c r="H33" s="621"/>
      <c r="I33" s="621"/>
      <c r="J33" s="621"/>
      <c r="K33" s="621"/>
      <c r="L33" s="621"/>
      <c r="M33" s="621"/>
      <c r="N33" s="621"/>
      <c r="O33" s="621"/>
      <c r="P33" s="621"/>
      <c r="Q33" s="622"/>
      <c r="R33" s="623">
        <v>98715</v>
      </c>
      <c r="S33" s="624"/>
      <c r="T33" s="624"/>
      <c r="U33" s="624"/>
      <c r="V33" s="624"/>
      <c r="W33" s="624"/>
      <c r="X33" s="624"/>
      <c r="Y33" s="625"/>
      <c r="Z33" s="626">
        <v>0.2</v>
      </c>
      <c r="AA33" s="626"/>
      <c r="AB33" s="626"/>
      <c r="AC33" s="626"/>
      <c r="AD33" s="627">
        <v>12670</v>
      </c>
      <c r="AE33" s="627"/>
      <c r="AF33" s="627"/>
      <c r="AG33" s="627"/>
      <c r="AH33" s="627"/>
      <c r="AI33" s="627"/>
      <c r="AJ33" s="627"/>
      <c r="AK33" s="627"/>
      <c r="AL33" s="628">
        <v>0</v>
      </c>
      <c r="AM33" s="629"/>
      <c r="AN33" s="629"/>
      <c r="AO33" s="630"/>
      <c r="AP33" s="673"/>
      <c r="AQ33" s="674"/>
      <c r="AR33" s="674"/>
      <c r="AS33" s="674"/>
      <c r="AT33" s="677"/>
      <c r="AU33" s="219"/>
      <c r="AV33" s="219"/>
      <c r="AW33" s="219"/>
      <c r="AX33" s="644" t="s">
        <v>321</v>
      </c>
      <c r="AY33" s="645"/>
      <c r="AZ33" s="645"/>
      <c r="BA33" s="645"/>
      <c r="BB33" s="645"/>
      <c r="BC33" s="645"/>
      <c r="BD33" s="645"/>
      <c r="BE33" s="645"/>
      <c r="BF33" s="646"/>
      <c r="BG33" s="681">
        <v>99.5</v>
      </c>
      <c r="BH33" s="682"/>
      <c r="BI33" s="682"/>
      <c r="BJ33" s="682"/>
      <c r="BK33" s="682"/>
      <c r="BL33" s="682"/>
      <c r="BM33" s="683">
        <v>97.3</v>
      </c>
      <c r="BN33" s="682"/>
      <c r="BO33" s="682"/>
      <c r="BP33" s="682"/>
      <c r="BQ33" s="684"/>
      <c r="BR33" s="681">
        <v>99.4</v>
      </c>
      <c r="BS33" s="682"/>
      <c r="BT33" s="682"/>
      <c r="BU33" s="682"/>
      <c r="BV33" s="682"/>
      <c r="BW33" s="682"/>
      <c r="BX33" s="683">
        <v>97.2</v>
      </c>
      <c r="BY33" s="682"/>
      <c r="BZ33" s="682"/>
      <c r="CA33" s="682"/>
      <c r="CB33" s="684"/>
      <c r="CD33" s="620" t="s">
        <v>322</v>
      </c>
      <c r="CE33" s="621"/>
      <c r="CF33" s="621"/>
      <c r="CG33" s="621"/>
      <c r="CH33" s="621"/>
      <c r="CI33" s="621"/>
      <c r="CJ33" s="621"/>
      <c r="CK33" s="621"/>
      <c r="CL33" s="621"/>
      <c r="CM33" s="621"/>
      <c r="CN33" s="621"/>
      <c r="CO33" s="621"/>
      <c r="CP33" s="621"/>
      <c r="CQ33" s="622"/>
      <c r="CR33" s="623">
        <v>21021059</v>
      </c>
      <c r="CS33" s="655"/>
      <c r="CT33" s="655"/>
      <c r="CU33" s="655"/>
      <c r="CV33" s="655"/>
      <c r="CW33" s="655"/>
      <c r="CX33" s="655"/>
      <c r="CY33" s="656"/>
      <c r="CZ33" s="628">
        <v>38</v>
      </c>
      <c r="DA33" s="653"/>
      <c r="DB33" s="653"/>
      <c r="DC33" s="657"/>
      <c r="DD33" s="632">
        <v>16781942</v>
      </c>
      <c r="DE33" s="655"/>
      <c r="DF33" s="655"/>
      <c r="DG33" s="655"/>
      <c r="DH33" s="655"/>
      <c r="DI33" s="655"/>
      <c r="DJ33" s="655"/>
      <c r="DK33" s="656"/>
      <c r="DL33" s="632">
        <v>9599805</v>
      </c>
      <c r="DM33" s="655"/>
      <c r="DN33" s="655"/>
      <c r="DO33" s="655"/>
      <c r="DP33" s="655"/>
      <c r="DQ33" s="655"/>
      <c r="DR33" s="655"/>
      <c r="DS33" s="655"/>
      <c r="DT33" s="655"/>
      <c r="DU33" s="655"/>
      <c r="DV33" s="656"/>
      <c r="DW33" s="628">
        <v>33.4</v>
      </c>
      <c r="DX33" s="653"/>
      <c r="DY33" s="653"/>
      <c r="DZ33" s="653"/>
      <c r="EA33" s="653"/>
      <c r="EB33" s="653"/>
      <c r="EC33" s="654"/>
    </row>
    <row r="34" spans="2:133" ht="11.25" customHeight="1" x14ac:dyDescent="0.2">
      <c r="B34" s="620" t="s">
        <v>323</v>
      </c>
      <c r="C34" s="621"/>
      <c r="D34" s="621"/>
      <c r="E34" s="621"/>
      <c r="F34" s="621"/>
      <c r="G34" s="621"/>
      <c r="H34" s="621"/>
      <c r="I34" s="621"/>
      <c r="J34" s="621"/>
      <c r="K34" s="621"/>
      <c r="L34" s="621"/>
      <c r="M34" s="621"/>
      <c r="N34" s="621"/>
      <c r="O34" s="621"/>
      <c r="P34" s="621"/>
      <c r="Q34" s="622"/>
      <c r="R34" s="623">
        <v>906213</v>
      </c>
      <c r="S34" s="624"/>
      <c r="T34" s="624"/>
      <c r="U34" s="624"/>
      <c r="V34" s="624"/>
      <c r="W34" s="624"/>
      <c r="X34" s="624"/>
      <c r="Y34" s="625"/>
      <c r="Z34" s="626">
        <v>1.5</v>
      </c>
      <c r="AA34" s="626"/>
      <c r="AB34" s="626"/>
      <c r="AC34" s="626"/>
      <c r="AD34" s="627" t="s">
        <v>236</v>
      </c>
      <c r="AE34" s="627"/>
      <c r="AF34" s="627"/>
      <c r="AG34" s="627"/>
      <c r="AH34" s="627"/>
      <c r="AI34" s="627"/>
      <c r="AJ34" s="627"/>
      <c r="AK34" s="627"/>
      <c r="AL34" s="628" t="s">
        <v>236</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324</v>
      </c>
      <c r="CE34" s="621"/>
      <c r="CF34" s="621"/>
      <c r="CG34" s="621"/>
      <c r="CH34" s="621"/>
      <c r="CI34" s="621"/>
      <c r="CJ34" s="621"/>
      <c r="CK34" s="621"/>
      <c r="CL34" s="621"/>
      <c r="CM34" s="621"/>
      <c r="CN34" s="621"/>
      <c r="CO34" s="621"/>
      <c r="CP34" s="621"/>
      <c r="CQ34" s="622"/>
      <c r="CR34" s="623">
        <v>7001994</v>
      </c>
      <c r="CS34" s="624"/>
      <c r="CT34" s="624"/>
      <c r="CU34" s="624"/>
      <c r="CV34" s="624"/>
      <c r="CW34" s="624"/>
      <c r="CX34" s="624"/>
      <c r="CY34" s="625"/>
      <c r="CZ34" s="628">
        <v>12.7</v>
      </c>
      <c r="DA34" s="653"/>
      <c r="DB34" s="653"/>
      <c r="DC34" s="657"/>
      <c r="DD34" s="632">
        <v>5305849</v>
      </c>
      <c r="DE34" s="624"/>
      <c r="DF34" s="624"/>
      <c r="DG34" s="624"/>
      <c r="DH34" s="624"/>
      <c r="DI34" s="624"/>
      <c r="DJ34" s="624"/>
      <c r="DK34" s="625"/>
      <c r="DL34" s="632">
        <v>4240701</v>
      </c>
      <c r="DM34" s="624"/>
      <c r="DN34" s="624"/>
      <c r="DO34" s="624"/>
      <c r="DP34" s="624"/>
      <c r="DQ34" s="624"/>
      <c r="DR34" s="624"/>
      <c r="DS34" s="624"/>
      <c r="DT34" s="624"/>
      <c r="DU34" s="624"/>
      <c r="DV34" s="625"/>
      <c r="DW34" s="628">
        <v>14.8</v>
      </c>
      <c r="DX34" s="653"/>
      <c r="DY34" s="653"/>
      <c r="DZ34" s="653"/>
      <c r="EA34" s="653"/>
      <c r="EB34" s="653"/>
      <c r="EC34" s="654"/>
    </row>
    <row r="35" spans="2:133" ht="11.25" customHeight="1" x14ac:dyDescent="0.2">
      <c r="B35" s="620" t="s">
        <v>325</v>
      </c>
      <c r="C35" s="621"/>
      <c r="D35" s="621"/>
      <c r="E35" s="621"/>
      <c r="F35" s="621"/>
      <c r="G35" s="621"/>
      <c r="H35" s="621"/>
      <c r="I35" s="621"/>
      <c r="J35" s="621"/>
      <c r="K35" s="621"/>
      <c r="L35" s="621"/>
      <c r="M35" s="621"/>
      <c r="N35" s="621"/>
      <c r="O35" s="621"/>
      <c r="P35" s="621"/>
      <c r="Q35" s="622"/>
      <c r="R35" s="623">
        <v>2990201</v>
      </c>
      <c r="S35" s="624"/>
      <c r="T35" s="624"/>
      <c r="U35" s="624"/>
      <c r="V35" s="624"/>
      <c r="W35" s="624"/>
      <c r="X35" s="624"/>
      <c r="Y35" s="625"/>
      <c r="Z35" s="626">
        <v>5</v>
      </c>
      <c r="AA35" s="626"/>
      <c r="AB35" s="626"/>
      <c r="AC35" s="626"/>
      <c r="AD35" s="627" t="s">
        <v>236</v>
      </c>
      <c r="AE35" s="627"/>
      <c r="AF35" s="627"/>
      <c r="AG35" s="627"/>
      <c r="AH35" s="627"/>
      <c r="AI35" s="627"/>
      <c r="AJ35" s="627"/>
      <c r="AK35" s="627"/>
      <c r="AL35" s="628" t="s">
        <v>236</v>
      </c>
      <c r="AM35" s="629"/>
      <c r="AN35" s="629"/>
      <c r="AO35" s="630"/>
      <c r="AP35" s="222"/>
      <c r="AQ35" s="605" t="s">
        <v>326</v>
      </c>
      <c r="AR35" s="606"/>
      <c r="AS35" s="606"/>
      <c r="AT35" s="606"/>
      <c r="AU35" s="606"/>
      <c r="AV35" s="606"/>
      <c r="AW35" s="606"/>
      <c r="AX35" s="606"/>
      <c r="AY35" s="606"/>
      <c r="AZ35" s="606"/>
      <c r="BA35" s="606"/>
      <c r="BB35" s="606"/>
      <c r="BC35" s="606"/>
      <c r="BD35" s="606"/>
      <c r="BE35" s="606"/>
      <c r="BF35" s="607"/>
      <c r="BG35" s="605" t="s">
        <v>327</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328</v>
      </c>
      <c r="CE35" s="621"/>
      <c r="CF35" s="621"/>
      <c r="CG35" s="621"/>
      <c r="CH35" s="621"/>
      <c r="CI35" s="621"/>
      <c r="CJ35" s="621"/>
      <c r="CK35" s="621"/>
      <c r="CL35" s="621"/>
      <c r="CM35" s="621"/>
      <c r="CN35" s="621"/>
      <c r="CO35" s="621"/>
      <c r="CP35" s="621"/>
      <c r="CQ35" s="622"/>
      <c r="CR35" s="623">
        <v>634111</v>
      </c>
      <c r="CS35" s="655"/>
      <c r="CT35" s="655"/>
      <c r="CU35" s="655"/>
      <c r="CV35" s="655"/>
      <c r="CW35" s="655"/>
      <c r="CX35" s="655"/>
      <c r="CY35" s="656"/>
      <c r="CZ35" s="628">
        <v>1.1000000000000001</v>
      </c>
      <c r="DA35" s="653"/>
      <c r="DB35" s="653"/>
      <c r="DC35" s="657"/>
      <c r="DD35" s="632">
        <v>452315</v>
      </c>
      <c r="DE35" s="655"/>
      <c r="DF35" s="655"/>
      <c r="DG35" s="655"/>
      <c r="DH35" s="655"/>
      <c r="DI35" s="655"/>
      <c r="DJ35" s="655"/>
      <c r="DK35" s="656"/>
      <c r="DL35" s="632">
        <v>452315</v>
      </c>
      <c r="DM35" s="655"/>
      <c r="DN35" s="655"/>
      <c r="DO35" s="655"/>
      <c r="DP35" s="655"/>
      <c r="DQ35" s="655"/>
      <c r="DR35" s="655"/>
      <c r="DS35" s="655"/>
      <c r="DT35" s="655"/>
      <c r="DU35" s="655"/>
      <c r="DV35" s="656"/>
      <c r="DW35" s="628">
        <v>1.6</v>
      </c>
      <c r="DX35" s="653"/>
      <c r="DY35" s="653"/>
      <c r="DZ35" s="653"/>
      <c r="EA35" s="653"/>
      <c r="EB35" s="653"/>
      <c r="EC35" s="654"/>
    </row>
    <row r="36" spans="2:133" ht="11.25" customHeight="1" x14ac:dyDescent="0.2">
      <c r="B36" s="620" t="s">
        <v>329</v>
      </c>
      <c r="C36" s="621"/>
      <c r="D36" s="621"/>
      <c r="E36" s="621"/>
      <c r="F36" s="621"/>
      <c r="G36" s="621"/>
      <c r="H36" s="621"/>
      <c r="I36" s="621"/>
      <c r="J36" s="621"/>
      <c r="K36" s="621"/>
      <c r="L36" s="621"/>
      <c r="M36" s="621"/>
      <c r="N36" s="621"/>
      <c r="O36" s="621"/>
      <c r="P36" s="621"/>
      <c r="Q36" s="622"/>
      <c r="R36" s="623">
        <v>3839949</v>
      </c>
      <c r="S36" s="624"/>
      <c r="T36" s="624"/>
      <c r="U36" s="624"/>
      <c r="V36" s="624"/>
      <c r="W36" s="624"/>
      <c r="X36" s="624"/>
      <c r="Y36" s="625"/>
      <c r="Z36" s="626">
        <v>6.5</v>
      </c>
      <c r="AA36" s="626"/>
      <c r="AB36" s="626"/>
      <c r="AC36" s="626"/>
      <c r="AD36" s="627" t="s">
        <v>236</v>
      </c>
      <c r="AE36" s="627"/>
      <c r="AF36" s="627"/>
      <c r="AG36" s="627"/>
      <c r="AH36" s="627"/>
      <c r="AI36" s="627"/>
      <c r="AJ36" s="627"/>
      <c r="AK36" s="627"/>
      <c r="AL36" s="628" t="s">
        <v>236</v>
      </c>
      <c r="AM36" s="629"/>
      <c r="AN36" s="629"/>
      <c r="AO36" s="630"/>
      <c r="AP36" s="222"/>
      <c r="AQ36" s="689" t="s">
        <v>330</v>
      </c>
      <c r="AR36" s="690"/>
      <c r="AS36" s="690"/>
      <c r="AT36" s="690"/>
      <c r="AU36" s="690"/>
      <c r="AV36" s="690"/>
      <c r="AW36" s="690"/>
      <c r="AX36" s="690"/>
      <c r="AY36" s="691"/>
      <c r="AZ36" s="612">
        <v>6580330</v>
      </c>
      <c r="BA36" s="613"/>
      <c r="BB36" s="613"/>
      <c r="BC36" s="613"/>
      <c r="BD36" s="613"/>
      <c r="BE36" s="613"/>
      <c r="BF36" s="685"/>
      <c r="BG36" s="609" t="s">
        <v>331</v>
      </c>
      <c r="BH36" s="610"/>
      <c r="BI36" s="610"/>
      <c r="BJ36" s="610"/>
      <c r="BK36" s="610"/>
      <c r="BL36" s="610"/>
      <c r="BM36" s="610"/>
      <c r="BN36" s="610"/>
      <c r="BO36" s="610"/>
      <c r="BP36" s="610"/>
      <c r="BQ36" s="610"/>
      <c r="BR36" s="610"/>
      <c r="BS36" s="610"/>
      <c r="BT36" s="610"/>
      <c r="BU36" s="611"/>
      <c r="BV36" s="612">
        <v>30385</v>
      </c>
      <c r="BW36" s="613"/>
      <c r="BX36" s="613"/>
      <c r="BY36" s="613"/>
      <c r="BZ36" s="613"/>
      <c r="CA36" s="613"/>
      <c r="CB36" s="685"/>
      <c r="CD36" s="620" t="s">
        <v>332</v>
      </c>
      <c r="CE36" s="621"/>
      <c r="CF36" s="621"/>
      <c r="CG36" s="621"/>
      <c r="CH36" s="621"/>
      <c r="CI36" s="621"/>
      <c r="CJ36" s="621"/>
      <c r="CK36" s="621"/>
      <c r="CL36" s="621"/>
      <c r="CM36" s="621"/>
      <c r="CN36" s="621"/>
      <c r="CO36" s="621"/>
      <c r="CP36" s="621"/>
      <c r="CQ36" s="622"/>
      <c r="CR36" s="623">
        <v>4657113</v>
      </c>
      <c r="CS36" s="624"/>
      <c r="CT36" s="624"/>
      <c r="CU36" s="624"/>
      <c r="CV36" s="624"/>
      <c r="CW36" s="624"/>
      <c r="CX36" s="624"/>
      <c r="CY36" s="625"/>
      <c r="CZ36" s="628">
        <v>8.4</v>
      </c>
      <c r="DA36" s="653"/>
      <c r="DB36" s="653"/>
      <c r="DC36" s="657"/>
      <c r="DD36" s="632">
        <v>3856984</v>
      </c>
      <c r="DE36" s="624"/>
      <c r="DF36" s="624"/>
      <c r="DG36" s="624"/>
      <c r="DH36" s="624"/>
      <c r="DI36" s="624"/>
      <c r="DJ36" s="624"/>
      <c r="DK36" s="625"/>
      <c r="DL36" s="632">
        <v>1230062</v>
      </c>
      <c r="DM36" s="624"/>
      <c r="DN36" s="624"/>
      <c r="DO36" s="624"/>
      <c r="DP36" s="624"/>
      <c r="DQ36" s="624"/>
      <c r="DR36" s="624"/>
      <c r="DS36" s="624"/>
      <c r="DT36" s="624"/>
      <c r="DU36" s="624"/>
      <c r="DV36" s="625"/>
      <c r="DW36" s="628">
        <v>4.3</v>
      </c>
      <c r="DX36" s="653"/>
      <c r="DY36" s="653"/>
      <c r="DZ36" s="653"/>
      <c r="EA36" s="653"/>
      <c r="EB36" s="653"/>
      <c r="EC36" s="654"/>
    </row>
    <row r="37" spans="2:133" ht="11.25" customHeight="1" x14ac:dyDescent="0.2">
      <c r="B37" s="620" t="s">
        <v>333</v>
      </c>
      <c r="C37" s="621"/>
      <c r="D37" s="621"/>
      <c r="E37" s="621"/>
      <c r="F37" s="621"/>
      <c r="G37" s="621"/>
      <c r="H37" s="621"/>
      <c r="I37" s="621"/>
      <c r="J37" s="621"/>
      <c r="K37" s="621"/>
      <c r="L37" s="621"/>
      <c r="M37" s="621"/>
      <c r="N37" s="621"/>
      <c r="O37" s="621"/>
      <c r="P37" s="621"/>
      <c r="Q37" s="622"/>
      <c r="R37" s="623">
        <v>1323919</v>
      </c>
      <c r="S37" s="624"/>
      <c r="T37" s="624"/>
      <c r="U37" s="624"/>
      <c r="V37" s="624"/>
      <c r="W37" s="624"/>
      <c r="X37" s="624"/>
      <c r="Y37" s="625"/>
      <c r="Z37" s="626">
        <v>2.2000000000000002</v>
      </c>
      <c r="AA37" s="626"/>
      <c r="AB37" s="626"/>
      <c r="AC37" s="626"/>
      <c r="AD37" s="627">
        <v>4267</v>
      </c>
      <c r="AE37" s="627"/>
      <c r="AF37" s="627"/>
      <c r="AG37" s="627"/>
      <c r="AH37" s="627"/>
      <c r="AI37" s="627"/>
      <c r="AJ37" s="627"/>
      <c r="AK37" s="627"/>
      <c r="AL37" s="628">
        <v>0</v>
      </c>
      <c r="AM37" s="629"/>
      <c r="AN37" s="629"/>
      <c r="AO37" s="630"/>
      <c r="AQ37" s="686" t="s">
        <v>334</v>
      </c>
      <c r="AR37" s="687"/>
      <c r="AS37" s="687"/>
      <c r="AT37" s="687"/>
      <c r="AU37" s="687"/>
      <c r="AV37" s="687"/>
      <c r="AW37" s="687"/>
      <c r="AX37" s="687"/>
      <c r="AY37" s="688"/>
      <c r="AZ37" s="623">
        <v>1498502</v>
      </c>
      <c r="BA37" s="624"/>
      <c r="BB37" s="624"/>
      <c r="BC37" s="624"/>
      <c r="BD37" s="655"/>
      <c r="BE37" s="655"/>
      <c r="BF37" s="678"/>
      <c r="BG37" s="620" t="s">
        <v>335</v>
      </c>
      <c r="BH37" s="621"/>
      <c r="BI37" s="621"/>
      <c r="BJ37" s="621"/>
      <c r="BK37" s="621"/>
      <c r="BL37" s="621"/>
      <c r="BM37" s="621"/>
      <c r="BN37" s="621"/>
      <c r="BO37" s="621"/>
      <c r="BP37" s="621"/>
      <c r="BQ37" s="621"/>
      <c r="BR37" s="621"/>
      <c r="BS37" s="621"/>
      <c r="BT37" s="621"/>
      <c r="BU37" s="622"/>
      <c r="BV37" s="623">
        <v>-161233</v>
      </c>
      <c r="BW37" s="624"/>
      <c r="BX37" s="624"/>
      <c r="BY37" s="624"/>
      <c r="BZ37" s="624"/>
      <c r="CA37" s="624"/>
      <c r="CB37" s="633"/>
      <c r="CD37" s="620" t="s">
        <v>336</v>
      </c>
      <c r="CE37" s="621"/>
      <c r="CF37" s="621"/>
      <c r="CG37" s="621"/>
      <c r="CH37" s="621"/>
      <c r="CI37" s="621"/>
      <c r="CJ37" s="621"/>
      <c r="CK37" s="621"/>
      <c r="CL37" s="621"/>
      <c r="CM37" s="621"/>
      <c r="CN37" s="621"/>
      <c r="CO37" s="621"/>
      <c r="CP37" s="621"/>
      <c r="CQ37" s="622"/>
      <c r="CR37" s="623">
        <v>51545</v>
      </c>
      <c r="CS37" s="655"/>
      <c r="CT37" s="655"/>
      <c r="CU37" s="655"/>
      <c r="CV37" s="655"/>
      <c r="CW37" s="655"/>
      <c r="CX37" s="655"/>
      <c r="CY37" s="656"/>
      <c r="CZ37" s="628">
        <v>0.1</v>
      </c>
      <c r="DA37" s="653"/>
      <c r="DB37" s="653"/>
      <c r="DC37" s="657"/>
      <c r="DD37" s="632">
        <v>51545</v>
      </c>
      <c r="DE37" s="655"/>
      <c r="DF37" s="655"/>
      <c r="DG37" s="655"/>
      <c r="DH37" s="655"/>
      <c r="DI37" s="655"/>
      <c r="DJ37" s="655"/>
      <c r="DK37" s="656"/>
      <c r="DL37" s="632">
        <v>51545</v>
      </c>
      <c r="DM37" s="655"/>
      <c r="DN37" s="655"/>
      <c r="DO37" s="655"/>
      <c r="DP37" s="655"/>
      <c r="DQ37" s="655"/>
      <c r="DR37" s="655"/>
      <c r="DS37" s="655"/>
      <c r="DT37" s="655"/>
      <c r="DU37" s="655"/>
      <c r="DV37" s="656"/>
      <c r="DW37" s="628">
        <v>0.2</v>
      </c>
      <c r="DX37" s="653"/>
      <c r="DY37" s="653"/>
      <c r="DZ37" s="653"/>
      <c r="EA37" s="653"/>
      <c r="EB37" s="653"/>
      <c r="EC37" s="654"/>
    </row>
    <row r="38" spans="2:133" ht="11.25" customHeight="1" x14ac:dyDescent="0.2">
      <c r="B38" s="620" t="s">
        <v>337</v>
      </c>
      <c r="C38" s="621"/>
      <c r="D38" s="621"/>
      <c r="E38" s="621"/>
      <c r="F38" s="621"/>
      <c r="G38" s="621"/>
      <c r="H38" s="621"/>
      <c r="I38" s="621"/>
      <c r="J38" s="621"/>
      <c r="K38" s="621"/>
      <c r="L38" s="621"/>
      <c r="M38" s="621"/>
      <c r="N38" s="621"/>
      <c r="O38" s="621"/>
      <c r="P38" s="621"/>
      <c r="Q38" s="622"/>
      <c r="R38" s="623">
        <v>3830300</v>
      </c>
      <c r="S38" s="624"/>
      <c r="T38" s="624"/>
      <c r="U38" s="624"/>
      <c r="V38" s="624"/>
      <c r="W38" s="624"/>
      <c r="X38" s="624"/>
      <c r="Y38" s="625"/>
      <c r="Z38" s="626">
        <v>6.4</v>
      </c>
      <c r="AA38" s="626"/>
      <c r="AB38" s="626"/>
      <c r="AC38" s="626"/>
      <c r="AD38" s="627" t="s">
        <v>236</v>
      </c>
      <c r="AE38" s="627"/>
      <c r="AF38" s="627"/>
      <c r="AG38" s="627"/>
      <c r="AH38" s="627"/>
      <c r="AI38" s="627"/>
      <c r="AJ38" s="627"/>
      <c r="AK38" s="627"/>
      <c r="AL38" s="628" t="s">
        <v>236</v>
      </c>
      <c r="AM38" s="629"/>
      <c r="AN38" s="629"/>
      <c r="AO38" s="630"/>
      <c r="AQ38" s="686" t="s">
        <v>338</v>
      </c>
      <c r="AR38" s="687"/>
      <c r="AS38" s="687"/>
      <c r="AT38" s="687"/>
      <c r="AU38" s="687"/>
      <c r="AV38" s="687"/>
      <c r="AW38" s="687"/>
      <c r="AX38" s="687"/>
      <c r="AY38" s="688"/>
      <c r="AZ38" s="623">
        <v>243685</v>
      </c>
      <c r="BA38" s="624"/>
      <c r="BB38" s="624"/>
      <c r="BC38" s="624"/>
      <c r="BD38" s="655"/>
      <c r="BE38" s="655"/>
      <c r="BF38" s="678"/>
      <c r="BG38" s="620" t="s">
        <v>339</v>
      </c>
      <c r="BH38" s="621"/>
      <c r="BI38" s="621"/>
      <c r="BJ38" s="621"/>
      <c r="BK38" s="621"/>
      <c r="BL38" s="621"/>
      <c r="BM38" s="621"/>
      <c r="BN38" s="621"/>
      <c r="BO38" s="621"/>
      <c r="BP38" s="621"/>
      <c r="BQ38" s="621"/>
      <c r="BR38" s="621"/>
      <c r="BS38" s="621"/>
      <c r="BT38" s="621"/>
      <c r="BU38" s="622"/>
      <c r="BV38" s="623">
        <v>14309</v>
      </c>
      <c r="BW38" s="624"/>
      <c r="BX38" s="624"/>
      <c r="BY38" s="624"/>
      <c r="BZ38" s="624"/>
      <c r="CA38" s="624"/>
      <c r="CB38" s="633"/>
      <c r="CD38" s="620" t="s">
        <v>340</v>
      </c>
      <c r="CE38" s="621"/>
      <c r="CF38" s="621"/>
      <c r="CG38" s="621"/>
      <c r="CH38" s="621"/>
      <c r="CI38" s="621"/>
      <c r="CJ38" s="621"/>
      <c r="CK38" s="621"/>
      <c r="CL38" s="621"/>
      <c r="CM38" s="621"/>
      <c r="CN38" s="621"/>
      <c r="CO38" s="621"/>
      <c r="CP38" s="621"/>
      <c r="CQ38" s="622"/>
      <c r="CR38" s="623">
        <v>4763822</v>
      </c>
      <c r="CS38" s="624"/>
      <c r="CT38" s="624"/>
      <c r="CU38" s="624"/>
      <c r="CV38" s="624"/>
      <c r="CW38" s="624"/>
      <c r="CX38" s="624"/>
      <c r="CY38" s="625"/>
      <c r="CZ38" s="628">
        <v>8.6</v>
      </c>
      <c r="DA38" s="653"/>
      <c r="DB38" s="653"/>
      <c r="DC38" s="657"/>
      <c r="DD38" s="632">
        <v>3820150</v>
      </c>
      <c r="DE38" s="624"/>
      <c r="DF38" s="624"/>
      <c r="DG38" s="624"/>
      <c r="DH38" s="624"/>
      <c r="DI38" s="624"/>
      <c r="DJ38" s="624"/>
      <c r="DK38" s="625"/>
      <c r="DL38" s="632">
        <v>3483759</v>
      </c>
      <c r="DM38" s="624"/>
      <c r="DN38" s="624"/>
      <c r="DO38" s="624"/>
      <c r="DP38" s="624"/>
      <c r="DQ38" s="624"/>
      <c r="DR38" s="624"/>
      <c r="DS38" s="624"/>
      <c r="DT38" s="624"/>
      <c r="DU38" s="624"/>
      <c r="DV38" s="625"/>
      <c r="DW38" s="628">
        <v>12.1</v>
      </c>
      <c r="DX38" s="653"/>
      <c r="DY38" s="653"/>
      <c r="DZ38" s="653"/>
      <c r="EA38" s="653"/>
      <c r="EB38" s="653"/>
      <c r="EC38" s="654"/>
    </row>
    <row r="39" spans="2:133" ht="11.25" customHeight="1" x14ac:dyDescent="0.2">
      <c r="B39" s="620" t="s">
        <v>341</v>
      </c>
      <c r="C39" s="621"/>
      <c r="D39" s="621"/>
      <c r="E39" s="621"/>
      <c r="F39" s="621"/>
      <c r="G39" s="621"/>
      <c r="H39" s="621"/>
      <c r="I39" s="621"/>
      <c r="J39" s="621"/>
      <c r="K39" s="621"/>
      <c r="L39" s="621"/>
      <c r="M39" s="621"/>
      <c r="N39" s="621"/>
      <c r="O39" s="621"/>
      <c r="P39" s="621"/>
      <c r="Q39" s="622"/>
      <c r="R39" s="623" t="s">
        <v>236</v>
      </c>
      <c r="S39" s="624"/>
      <c r="T39" s="624"/>
      <c r="U39" s="624"/>
      <c r="V39" s="624"/>
      <c r="W39" s="624"/>
      <c r="X39" s="624"/>
      <c r="Y39" s="625"/>
      <c r="Z39" s="626" t="s">
        <v>236</v>
      </c>
      <c r="AA39" s="626"/>
      <c r="AB39" s="626"/>
      <c r="AC39" s="626"/>
      <c r="AD39" s="627" t="s">
        <v>236</v>
      </c>
      <c r="AE39" s="627"/>
      <c r="AF39" s="627"/>
      <c r="AG39" s="627"/>
      <c r="AH39" s="627"/>
      <c r="AI39" s="627"/>
      <c r="AJ39" s="627"/>
      <c r="AK39" s="627"/>
      <c r="AL39" s="628" t="s">
        <v>236</v>
      </c>
      <c r="AM39" s="629"/>
      <c r="AN39" s="629"/>
      <c r="AO39" s="630"/>
      <c r="AQ39" s="686" t="s">
        <v>342</v>
      </c>
      <c r="AR39" s="687"/>
      <c r="AS39" s="687"/>
      <c r="AT39" s="687"/>
      <c r="AU39" s="687"/>
      <c r="AV39" s="687"/>
      <c r="AW39" s="687"/>
      <c r="AX39" s="687"/>
      <c r="AY39" s="688"/>
      <c r="AZ39" s="623">
        <v>74321</v>
      </c>
      <c r="BA39" s="624"/>
      <c r="BB39" s="624"/>
      <c r="BC39" s="624"/>
      <c r="BD39" s="655"/>
      <c r="BE39" s="655"/>
      <c r="BF39" s="678"/>
      <c r="BG39" s="620" t="s">
        <v>343</v>
      </c>
      <c r="BH39" s="621"/>
      <c r="BI39" s="621"/>
      <c r="BJ39" s="621"/>
      <c r="BK39" s="621"/>
      <c r="BL39" s="621"/>
      <c r="BM39" s="621"/>
      <c r="BN39" s="621"/>
      <c r="BO39" s="621"/>
      <c r="BP39" s="621"/>
      <c r="BQ39" s="621"/>
      <c r="BR39" s="621"/>
      <c r="BS39" s="621"/>
      <c r="BT39" s="621"/>
      <c r="BU39" s="622"/>
      <c r="BV39" s="623">
        <v>21571</v>
      </c>
      <c r="BW39" s="624"/>
      <c r="BX39" s="624"/>
      <c r="BY39" s="624"/>
      <c r="BZ39" s="624"/>
      <c r="CA39" s="624"/>
      <c r="CB39" s="633"/>
      <c r="CD39" s="620" t="s">
        <v>344</v>
      </c>
      <c r="CE39" s="621"/>
      <c r="CF39" s="621"/>
      <c r="CG39" s="621"/>
      <c r="CH39" s="621"/>
      <c r="CI39" s="621"/>
      <c r="CJ39" s="621"/>
      <c r="CK39" s="621"/>
      <c r="CL39" s="621"/>
      <c r="CM39" s="621"/>
      <c r="CN39" s="621"/>
      <c r="CO39" s="621"/>
      <c r="CP39" s="621"/>
      <c r="CQ39" s="622"/>
      <c r="CR39" s="623">
        <v>2779188</v>
      </c>
      <c r="CS39" s="655"/>
      <c r="CT39" s="655"/>
      <c r="CU39" s="655"/>
      <c r="CV39" s="655"/>
      <c r="CW39" s="655"/>
      <c r="CX39" s="655"/>
      <c r="CY39" s="656"/>
      <c r="CZ39" s="628">
        <v>5</v>
      </c>
      <c r="DA39" s="653"/>
      <c r="DB39" s="653"/>
      <c r="DC39" s="657"/>
      <c r="DD39" s="632">
        <v>2773503</v>
      </c>
      <c r="DE39" s="655"/>
      <c r="DF39" s="655"/>
      <c r="DG39" s="655"/>
      <c r="DH39" s="655"/>
      <c r="DI39" s="655"/>
      <c r="DJ39" s="655"/>
      <c r="DK39" s="656"/>
      <c r="DL39" s="632" t="s">
        <v>236</v>
      </c>
      <c r="DM39" s="655"/>
      <c r="DN39" s="655"/>
      <c r="DO39" s="655"/>
      <c r="DP39" s="655"/>
      <c r="DQ39" s="655"/>
      <c r="DR39" s="655"/>
      <c r="DS39" s="655"/>
      <c r="DT39" s="655"/>
      <c r="DU39" s="655"/>
      <c r="DV39" s="656"/>
      <c r="DW39" s="628" t="s">
        <v>236</v>
      </c>
      <c r="DX39" s="653"/>
      <c r="DY39" s="653"/>
      <c r="DZ39" s="653"/>
      <c r="EA39" s="653"/>
      <c r="EB39" s="653"/>
      <c r="EC39" s="654"/>
    </row>
    <row r="40" spans="2:133" ht="11.25" customHeight="1" x14ac:dyDescent="0.2">
      <c r="B40" s="620" t="s">
        <v>345</v>
      </c>
      <c r="C40" s="621"/>
      <c r="D40" s="621"/>
      <c r="E40" s="621"/>
      <c r="F40" s="621"/>
      <c r="G40" s="621"/>
      <c r="H40" s="621"/>
      <c r="I40" s="621"/>
      <c r="J40" s="621"/>
      <c r="K40" s="621"/>
      <c r="L40" s="621"/>
      <c r="M40" s="621"/>
      <c r="N40" s="621"/>
      <c r="O40" s="621"/>
      <c r="P40" s="621"/>
      <c r="Q40" s="622"/>
      <c r="R40" s="623" t="s">
        <v>236</v>
      </c>
      <c r="S40" s="624"/>
      <c r="T40" s="624"/>
      <c r="U40" s="624"/>
      <c r="V40" s="624"/>
      <c r="W40" s="624"/>
      <c r="X40" s="624"/>
      <c r="Y40" s="625"/>
      <c r="Z40" s="626" t="s">
        <v>236</v>
      </c>
      <c r="AA40" s="626"/>
      <c r="AB40" s="626"/>
      <c r="AC40" s="626"/>
      <c r="AD40" s="627" t="s">
        <v>236</v>
      </c>
      <c r="AE40" s="627"/>
      <c r="AF40" s="627"/>
      <c r="AG40" s="627"/>
      <c r="AH40" s="627"/>
      <c r="AI40" s="627"/>
      <c r="AJ40" s="627"/>
      <c r="AK40" s="627"/>
      <c r="AL40" s="628" t="s">
        <v>236</v>
      </c>
      <c r="AM40" s="629"/>
      <c r="AN40" s="629"/>
      <c r="AO40" s="630"/>
      <c r="AQ40" s="686" t="s">
        <v>346</v>
      </c>
      <c r="AR40" s="687"/>
      <c r="AS40" s="687"/>
      <c r="AT40" s="687"/>
      <c r="AU40" s="687"/>
      <c r="AV40" s="687"/>
      <c r="AW40" s="687"/>
      <c r="AX40" s="687"/>
      <c r="AY40" s="688"/>
      <c r="AZ40" s="623">
        <v>71505</v>
      </c>
      <c r="BA40" s="624"/>
      <c r="BB40" s="624"/>
      <c r="BC40" s="624"/>
      <c r="BD40" s="655"/>
      <c r="BE40" s="655"/>
      <c r="BF40" s="678"/>
      <c r="BG40" s="671" t="s">
        <v>347</v>
      </c>
      <c r="BH40" s="672"/>
      <c r="BI40" s="672"/>
      <c r="BJ40" s="672"/>
      <c r="BK40" s="672"/>
      <c r="BL40" s="223"/>
      <c r="BM40" s="621" t="s">
        <v>348</v>
      </c>
      <c r="BN40" s="621"/>
      <c r="BO40" s="621"/>
      <c r="BP40" s="621"/>
      <c r="BQ40" s="621"/>
      <c r="BR40" s="621"/>
      <c r="BS40" s="621"/>
      <c r="BT40" s="621"/>
      <c r="BU40" s="622"/>
      <c r="BV40" s="623">
        <v>91</v>
      </c>
      <c r="BW40" s="624"/>
      <c r="BX40" s="624"/>
      <c r="BY40" s="624"/>
      <c r="BZ40" s="624"/>
      <c r="CA40" s="624"/>
      <c r="CB40" s="633"/>
      <c r="CD40" s="620" t="s">
        <v>349</v>
      </c>
      <c r="CE40" s="621"/>
      <c r="CF40" s="621"/>
      <c r="CG40" s="621"/>
      <c r="CH40" s="621"/>
      <c r="CI40" s="621"/>
      <c r="CJ40" s="621"/>
      <c r="CK40" s="621"/>
      <c r="CL40" s="621"/>
      <c r="CM40" s="621"/>
      <c r="CN40" s="621"/>
      <c r="CO40" s="621"/>
      <c r="CP40" s="621"/>
      <c r="CQ40" s="622"/>
      <c r="CR40" s="623">
        <v>1184831</v>
      </c>
      <c r="CS40" s="624"/>
      <c r="CT40" s="624"/>
      <c r="CU40" s="624"/>
      <c r="CV40" s="624"/>
      <c r="CW40" s="624"/>
      <c r="CX40" s="624"/>
      <c r="CY40" s="625"/>
      <c r="CZ40" s="628">
        <v>2.1</v>
      </c>
      <c r="DA40" s="653"/>
      <c r="DB40" s="653"/>
      <c r="DC40" s="657"/>
      <c r="DD40" s="632">
        <v>573141</v>
      </c>
      <c r="DE40" s="624"/>
      <c r="DF40" s="624"/>
      <c r="DG40" s="624"/>
      <c r="DH40" s="624"/>
      <c r="DI40" s="624"/>
      <c r="DJ40" s="624"/>
      <c r="DK40" s="625"/>
      <c r="DL40" s="632">
        <v>192968</v>
      </c>
      <c r="DM40" s="624"/>
      <c r="DN40" s="624"/>
      <c r="DO40" s="624"/>
      <c r="DP40" s="624"/>
      <c r="DQ40" s="624"/>
      <c r="DR40" s="624"/>
      <c r="DS40" s="624"/>
      <c r="DT40" s="624"/>
      <c r="DU40" s="624"/>
      <c r="DV40" s="625"/>
      <c r="DW40" s="628">
        <v>0.7</v>
      </c>
      <c r="DX40" s="653"/>
      <c r="DY40" s="653"/>
      <c r="DZ40" s="653"/>
      <c r="EA40" s="653"/>
      <c r="EB40" s="653"/>
      <c r="EC40" s="654"/>
    </row>
    <row r="41" spans="2:133" ht="11.25" customHeight="1" x14ac:dyDescent="0.2">
      <c r="B41" s="644" t="s">
        <v>350</v>
      </c>
      <c r="C41" s="645"/>
      <c r="D41" s="645"/>
      <c r="E41" s="645"/>
      <c r="F41" s="645"/>
      <c r="G41" s="645"/>
      <c r="H41" s="645"/>
      <c r="I41" s="645"/>
      <c r="J41" s="645"/>
      <c r="K41" s="645"/>
      <c r="L41" s="645"/>
      <c r="M41" s="645"/>
      <c r="N41" s="645"/>
      <c r="O41" s="645"/>
      <c r="P41" s="645"/>
      <c r="Q41" s="646"/>
      <c r="R41" s="695">
        <v>59447456</v>
      </c>
      <c r="S41" s="696"/>
      <c r="T41" s="696"/>
      <c r="U41" s="696"/>
      <c r="V41" s="696"/>
      <c r="W41" s="696"/>
      <c r="X41" s="696"/>
      <c r="Y41" s="700"/>
      <c r="Z41" s="701">
        <v>100</v>
      </c>
      <c r="AA41" s="701"/>
      <c r="AB41" s="701"/>
      <c r="AC41" s="701"/>
      <c r="AD41" s="702">
        <v>28710924</v>
      </c>
      <c r="AE41" s="702"/>
      <c r="AF41" s="702"/>
      <c r="AG41" s="702"/>
      <c r="AH41" s="702"/>
      <c r="AI41" s="702"/>
      <c r="AJ41" s="702"/>
      <c r="AK41" s="702"/>
      <c r="AL41" s="703">
        <v>100</v>
      </c>
      <c r="AM41" s="683"/>
      <c r="AN41" s="683"/>
      <c r="AO41" s="704"/>
      <c r="AQ41" s="686" t="s">
        <v>351</v>
      </c>
      <c r="AR41" s="687"/>
      <c r="AS41" s="687"/>
      <c r="AT41" s="687"/>
      <c r="AU41" s="687"/>
      <c r="AV41" s="687"/>
      <c r="AW41" s="687"/>
      <c r="AX41" s="687"/>
      <c r="AY41" s="688"/>
      <c r="AZ41" s="623">
        <v>966877</v>
      </c>
      <c r="BA41" s="624"/>
      <c r="BB41" s="624"/>
      <c r="BC41" s="624"/>
      <c r="BD41" s="655"/>
      <c r="BE41" s="655"/>
      <c r="BF41" s="678"/>
      <c r="BG41" s="671"/>
      <c r="BH41" s="672"/>
      <c r="BI41" s="672"/>
      <c r="BJ41" s="672"/>
      <c r="BK41" s="672"/>
      <c r="BL41" s="223"/>
      <c r="BM41" s="621" t="s">
        <v>352</v>
      </c>
      <c r="BN41" s="621"/>
      <c r="BO41" s="621"/>
      <c r="BP41" s="621"/>
      <c r="BQ41" s="621"/>
      <c r="BR41" s="621"/>
      <c r="BS41" s="621"/>
      <c r="BT41" s="621"/>
      <c r="BU41" s="622"/>
      <c r="BV41" s="623" t="s">
        <v>353</v>
      </c>
      <c r="BW41" s="624"/>
      <c r="BX41" s="624"/>
      <c r="BY41" s="624"/>
      <c r="BZ41" s="624"/>
      <c r="CA41" s="624"/>
      <c r="CB41" s="633"/>
      <c r="CD41" s="620" t="s">
        <v>354</v>
      </c>
      <c r="CE41" s="621"/>
      <c r="CF41" s="621"/>
      <c r="CG41" s="621"/>
      <c r="CH41" s="621"/>
      <c r="CI41" s="621"/>
      <c r="CJ41" s="621"/>
      <c r="CK41" s="621"/>
      <c r="CL41" s="621"/>
      <c r="CM41" s="621"/>
      <c r="CN41" s="621"/>
      <c r="CO41" s="621"/>
      <c r="CP41" s="621"/>
      <c r="CQ41" s="622"/>
      <c r="CR41" s="623" t="s">
        <v>236</v>
      </c>
      <c r="CS41" s="655"/>
      <c r="CT41" s="655"/>
      <c r="CU41" s="655"/>
      <c r="CV41" s="655"/>
      <c r="CW41" s="655"/>
      <c r="CX41" s="655"/>
      <c r="CY41" s="656"/>
      <c r="CZ41" s="628" t="s">
        <v>353</v>
      </c>
      <c r="DA41" s="653"/>
      <c r="DB41" s="653"/>
      <c r="DC41" s="657"/>
      <c r="DD41" s="632" t="s">
        <v>236</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355</v>
      </c>
      <c r="AR42" s="693"/>
      <c r="AS42" s="693"/>
      <c r="AT42" s="693"/>
      <c r="AU42" s="693"/>
      <c r="AV42" s="693"/>
      <c r="AW42" s="693"/>
      <c r="AX42" s="693"/>
      <c r="AY42" s="694"/>
      <c r="AZ42" s="695">
        <v>3725440</v>
      </c>
      <c r="BA42" s="696"/>
      <c r="BB42" s="696"/>
      <c r="BC42" s="696"/>
      <c r="BD42" s="682"/>
      <c r="BE42" s="682"/>
      <c r="BF42" s="684"/>
      <c r="BG42" s="673"/>
      <c r="BH42" s="674"/>
      <c r="BI42" s="674"/>
      <c r="BJ42" s="674"/>
      <c r="BK42" s="674"/>
      <c r="BL42" s="224"/>
      <c r="BM42" s="645" t="s">
        <v>356</v>
      </c>
      <c r="BN42" s="645"/>
      <c r="BO42" s="645"/>
      <c r="BP42" s="645"/>
      <c r="BQ42" s="645"/>
      <c r="BR42" s="645"/>
      <c r="BS42" s="645"/>
      <c r="BT42" s="645"/>
      <c r="BU42" s="646"/>
      <c r="BV42" s="695">
        <v>399</v>
      </c>
      <c r="BW42" s="696"/>
      <c r="BX42" s="696"/>
      <c r="BY42" s="696"/>
      <c r="BZ42" s="696"/>
      <c r="CA42" s="696"/>
      <c r="CB42" s="705"/>
      <c r="CD42" s="620" t="s">
        <v>357</v>
      </c>
      <c r="CE42" s="621"/>
      <c r="CF42" s="621"/>
      <c r="CG42" s="621"/>
      <c r="CH42" s="621"/>
      <c r="CI42" s="621"/>
      <c r="CJ42" s="621"/>
      <c r="CK42" s="621"/>
      <c r="CL42" s="621"/>
      <c r="CM42" s="621"/>
      <c r="CN42" s="621"/>
      <c r="CO42" s="621"/>
      <c r="CP42" s="621"/>
      <c r="CQ42" s="622"/>
      <c r="CR42" s="623">
        <v>8036639</v>
      </c>
      <c r="CS42" s="655"/>
      <c r="CT42" s="655"/>
      <c r="CU42" s="655"/>
      <c r="CV42" s="655"/>
      <c r="CW42" s="655"/>
      <c r="CX42" s="655"/>
      <c r="CY42" s="656"/>
      <c r="CZ42" s="628">
        <v>14.5</v>
      </c>
      <c r="DA42" s="653"/>
      <c r="DB42" s="653"/>
      <c r="DC42" s="657"/>
      <c r="DD42" s="632">
        <v>1979731</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358</v>
      </c>
      <c r="CD43" s="620" t="s">
        <v>359</v>
      </c>
      <c r="CE43" s="621"/>
      <c r="CF43" s="621"/>
      <c r="CG43" s="621"/>
      <c r="CH43" s="621"/>
      <c r="CI43" s="621"/>
      <c r="CJ43" s="621"/>
      <c r="CK43" s="621"/>
      <c r="CL43" s="621"/>
      <c r="CM43" s="621"/>
      <c r="CN43" s="621"/>
      <c r="CO43" s="621"/>
      <c r="CP43" s="621"/>
      <c r="CQ43" s="622"/>
      <c r="CR43" s="623">
        <v>278947</v>
      </c>
      <c r="CS43" s="655"/>
      <c r="CT43" s="655"/>
      <c r="CU43" s="655"/>
      <c r="CV43" s="655"/>
      <c r="CW43" s="655"/>
      <c r="CX43" s="655"/>
      <c r="CY43" s="656"/>
      <c r="CZ43" s="628">
        <v>0.5</v>
      </c>
      <c r="DA43" s="653"/>
      <c r="DB43" s="653"/>
      <c r="DC43" s="657"/>
      <c r="DD43" s="632">
        <v>278521</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360</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306</v>
      </c>
      <c r="CE44" s="660"/>
      <c r="CF44" s="620" t="s">
        <v>361</v>
      </c>
      <c r="CG44" s="621"/>
      <c r="CH44" s="621"/>
      <c r="CI44" s="621"/>
      <c r="CJ44" s="621"/>
      <c r="CK44" s="621"/>
      <c r="CL44" s="621"/>
      <c r="CM44" s="621"/>
      <c r="CN44" s="621"/>
      <c r="CO44" s="621"/>
      <c r="CP44" s="621"/>
      <c r="CQ44" s="622"/>
      <c r="CR44" s="623">
        <v>8006691</v>
      </c>
      <c r="CS44" s="624"/>
      <c r="CT44" s="624"/>
      <c r="CU44" s="624"/>
      <c r="CV44" s="624"/>
      <c r="CW44" s="624"/>
      <c r="CX44" s="624"/>
      <c r="CY44" s="625"/>
      <c r="CZ44" s="628">
        <v>14.5</v>
      </c>
      <c r="DA44" s="629"/>
      <c r="DB44" s="629"/>
      <c r="DC44" s="635"/>
      <c r="DD44" s="632">
        <v>1971160</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362</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363</v>
      </c>
      <c r="CG45" s="621"/>
      <c r="CH45" s="621"/>
      <c r="CI45" s="621"/>
      <c r="CJ45" s="621"/>
      <c r="CK45" s="621"/>
      <c r="CL45" s="621"/>
      <c r="CM45" s="621"/>
      <c r="CN45" s="621"/>
      <c r="CO45" s="621"/>
      <c r="CP45" s="621"/>
      <c r="CQ45" s="622"/>
      <c r="CR45" s="623">
        <v>5440810</v>
      </c>
      <c r="CS45" s="655"/>
      <c r="CT45" s="655"/>
      <c r="CU45" s="655"/>
      <c r="CV45" s="655"/>
      <c r="CW45" s="655"/>
      <c r="CX45" s="655"/>
      <c r="CY45" s="656"/>
      <c r="CZ45" s="628">
        <v>9.8000000000000007</v>
      </c>
      <c r="DA45" s="653"/>
      <c r="DB45" s="653"/>
      <c r="DC45" s="657"/>
      <c r="DD45" s="632">
        <v>477926</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364</v>
      </c>
      <c r="CG46" s="621"/>
      <c r="CH46" s="621"/>
      <c r="CI46" s="621"/>
      <c r="CJ46" s="621"/>
      <c r="CK46" s="621"/>
      <c r="CL46" s="621"/>
      <c r="CM46" s="621"/>
      <c r="CN46" s="621"/>
      <c r="CO46" s="621"/>
      <c r="CP46" s="621"/>
      <c r="CQ46" s="622"/>
      <c r="CR46" s="623">
        <v>2112986</v>
      </c>
      <c r="CS46" s="624"/>
      <c r="CT46" s="624"/>
      <c r="CU46" s="624"/>
      <c r="CV46" s="624"/>
      <c r="CW46" s="624"/>
      <c r="CX46" s="624"/>
      <c r="CY46" s="625"/>
      <c r="CZ46" s="628">
        <v>3.8</v>
      </c>
      <c r="DA46" s="629"/>
      <c r="DB46" s="629"/>
      <c r="DC46" s="635"/>
      <c r="DD46" s="632">
        <v>1092539</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365</v>
      </c>
      <c r="CG47" s="621"/>
      <c r="CH47" s="621"/>
      <c r="CI47" s="621"/>
      <c r="CJ47" s="621"/>
      <c r="CK47" s="621"/>
      <c r="CL47" s="621"/>
      <c r="CM47" s="621"/>
      <c r="CN47" s="621"/>
      <c r="CO47" s="621"/>
      <c r="CP47" s="621"/>
      <c r="CQ47" s="622"/>
      <c r="CR47" s="623">
        <v>29948</v>
      </c>
      <c r="CS47" s="655"/>
      <c r="CT47" s="655"/>
      <c r="CU47" s="655"/>
      <c r="CV47" s="655"/>
      <c r="CW47" s="655"/>
      <c r="CX47" s="655"/>
      <c r="CY47" s="656"/>
      <c r="CZ47" s="628">
        <v>0.1</v>
      </c>
      <c r="DA47" s="653"/>
      <c r="DB47" s="653"/>
      <c r="DC47" s="657"/>
      <c r="DD47" s="632">
        <v>8571</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5"/>
      <c r="CD48" s="663"/>
      <c r="CE48" s="664"/>
      <c r="CF48" s="620" t="s">
        <v>366</v>
      </c>
      <c r="CG48" s="621"/>
      <c r="CH48" s="621"/>
      <c r="CI48" s="621"/>
      <c r="CJ48" s="621"/>
      <c r="CK48" s="621"/>
      <c r="CL48" s="621"/>
      <c r="CM48" s="621"/>
      <c r="CN48" s="621"/>
      <c r="CO48" s="621"/>
      <c r="CP48" s="621"/>
      <c r="CQ48" s="622"/>
      <c r="CR48" s="623" t="s">
        <v>353</v>
      </c>
      <c r="CS48" s="624"/>
      <c r="CT48" s="624"/>
      <c r="CU48" s="624"/>
      <c r="CV48" s="624"/>
      <c r="CW48" s="624"/>
      <c r="CX48" s="624"/>
      <c r="CY48" s="625"/>
      <c r="CZ48" s="628" t="s">
        <v>353</v>
      </c>
      <c r="DA48" s="629"/>
      <c r="DB48" s="629"/>
      <c r="DC48" s="635"/>
      <c r="DD48" s="632" t="s">
        <v>236</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367</v>
      </c>
      <c r="CE49" s="645"/>
      <c r="CF49" s="645"/>
      <c r="CG49" s="645"/>
      <c r="CH49" s="645"/>
      <c r="CI49" s="645"/>
      <c r="CJ49" s="645"/>
      <c r="CK49" s="645"/>
      <c r="CL49" s="645"/>
      <c r="CM49" s="645"/>
      <c r="CN49" s="645"/>
      <c r="CO49" s="645"/>
      <c r="CP49" s="645"/>
      <c r="CQ49" s="646"/>
      <c r="CR49" s="695">
        <v>55253057</v>
      </c>
      <c r="CS49" s="682"/>
      <c r="CT49" s="682"/>
      <c r="CU49" s="682"/>
      <c r="CV49" s="682"/>
      <c r="CW49" s="682"/>
      <c r="CX49" s="682"/>
      <c r="CY49" s="711"/>
      <c r="CZ49" s="703">
        <v>100</v>
      </c>
      <c r="DA49" s="712"/>
      <c r="DB49" s="712"/>
      <c r="DC49" s="713"/>
      <c r="DD49" s="714">
        <v>35034431</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4ZrXBxjbIyL4bqyJADjO8qaoBPgTjsaYOmyhLwdyeGqGpLtluOXMi5mjy1/u2fX+IegZSr2auyDTNpBir0ZUfg==" saltValue="/FBKeCw46lucFEDMmZsZQ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8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82" zoomScale="55" zoomScaleNormal="55" zoomScaleSheetLayoutView="70" workbookViewId="0">
      <selection activeCell="CH11" sqref="CH11:CL11"/>
    </sheetView>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368</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369</v>
      </c>
      <c r="DK2" s="723"/>
      <c r="DL2" s="723"/>
      <c r="DM2" s="723"/>
      <c r="DN2" s="723"/>
      <c r="DO2" s="724"/>
      <c r="DP2" s="228"/>
      <c r="DQ2" s="722" t="s">
        <v>370</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371</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372</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373</v>
      </c>
      <c r="B5" s="728"/>
      <c r="C5" s="728"/>
      <c r="D5" s="728"/>
      <c r="E5" s="728"/>
      <c r="F5" s="728"/>
      <c r="G5" s="728"/>
      <c r="H5" s="728"/>
      <c r="I5" s="728"/>
      <c r="J5" s="728"/>
      <c r="K5" s="728"/>
      <c r="L5" s="728"/>
      <c r="M5" s="728"/>
      <c r="N5" s="728"/>
      <c r="O5" s="728"/>
      <c r="P5" s="729"/>
      <c r="Q5" s="733" t="s">
        <v>374</v>
      </c>
      <c r="R5" s="734"/>
      <c r="S5" s="734"/>
      <c r="T5" s="734"/>
      <c r="U5" s="735"/>
      <c r="V5" s="733" t="s">
        <v>375</v>
      </c>
      <c r="W5" s="734"/>
      <c r="X5" s="734"/>
      <c r="Y5" s="734"/>
      <c r="Z5" s="735"/>
      <c r="AA5" s="733" t="s">
        <v>376</v>
      </c>
      <c r="AB5" s="734"/>
      <c r="AC5" s="734"/>
      <c r="AD5" s="734"/>
      <c r="AE5" s="734"/>
      <c r="AF5" s="739" t="s">
        <v>377</v>
      </c>
      <c r="AG5" s="734"/>
      <c r="AH5" s="734"/>
      <c r="AI5" s="734"/>
      <c r="AJ5" s="740"/>
      <c r="AK5" s="734" t="s">
        <v>378</v>
      </c>
      <c r="AL5" s="734"/>
      <c r="AM5" s="734"/>
      <c r="AN5" s="734"/>
      <c r="AO5" s="735"/>
      <c r="AP5" s="733" t="s">
        <v>379</v>
      </c>
      <c r="AQ5" s="734"/>
      <c r="AR5" s="734"/>
      <c r="AS5" s="734"/>
      <c r="AT5" s="735"/>
      <c r="AU5" s="733" t="s">
        <v>380</v>
      </c>
      <c r="AV5" s="734"/>
      <c r="AW5" s="734"/>
      <c r="AX5" s="734"/>
      <c r="AY5" s="740"/>
      <c r="AZ5" s="232"/>
      <c r="BA5" s="232"/>
      <c r="BB5" s="232"/>
      <c r="BC5" s="232"/>
      <c r="BD5" s="232"/>
      <c r="BE5" s="233"/>
      <c r="BF5" s="233"/>
      <c r="BG5" s="233"/>
      <c r="BH5" s="233"/>
      <c r="BI5" s="233"/>
      <c r="BJ5" s="233"/>
      <c r="BK5" s="233"/>
      <c r="BL5" s="233"/>
      <c r="BM5" s="233"/>
      <c r="BN5" s="233"/>
      <c r="BO5" s="233"/>
      <c r="BP5" s="233"/>
      <c r="BQ5" s="727" t="s">
        <v>381</v>
      </c>
      <c r="BR5" s="728"/>
      <c r="BS5" s="728"/>
      <c r="BT5" s="728"/>
      <c r="BU5" s="728"/>
      <c r="BV5" s="728"/>
      <c r="BW5" s="728"/>
      <c r="BX5" s="728"/>
      <c r="BY5" s="728"/>
      <c r="BZ5" s="728"/>
      <c r="CA5" s="728"/>
      <c r="CB5" s="728"/>
      <c r="CC5" s="728"/>
      <c r="CD5" s="728"/>
      <c r="CE5" s="728"/>
      <c r="CF5" s="728"/>
      <c r="CG5" s="729"/>
      <c r="CH5" s="733" t="s">
        <v>382</v>
      </c>
      <c r="CI5" s="734"/>
      <c r="CJ5" s="734"/>
      <c r="CK5" s="734"/>
      <c r="CL5" s="735"/>
      <c r="CM5" s="733" t="s">
        <v>383</v>
      </c>
      <c r="CN5" s="734"/>
      <c r="CO5" s="734"/>
      <c r="CP5" s="734"/>
      <c r="CQ5" s="735"/>
      <c r="CR5" s="733" t="s">
        <v>384</v>
      </c>
      <c r="CS5" s="734"/>
      <c r="CT5" s="734"/>
      <c r="CU5" s="734"/>
      <c r="CV5" s="735"/>
      <c r="CW5" s="733" t="s">
        <v>385</v>
      </c>
      <c r="CX5" s="734"/>
      <c r="CY5" s="734"/>
      <c r="CZ5" s="734"/>
      <c r="DA5" s="735"/>
      <c r="DB5" s="733" t="s">
        <v>386</v>
      </c>
      <c r="DC5" s="734"/>
      <c r="DD5" s="734"/>
      <c r="DE5" s="734"/>
      <c r="DF5" s="735"/>
      <c r="DG5" s="763" t="s">
        <v>387</v>
      </c>
      <c r="DH5" s="764"/>
      <c r="DI5" s="764"/>
      <c r="DJ5" s="764"/>
      <c r="DK5" s="765"/>
      <c r="DL5" s="763" t="s">
        <v>388</v>
      </c>
      <c r="DM5" s="764"/>
      <c r="DN5" s="764"/>
      <c r="DO5" s="764"/>
      <c r="DP5" s="765"/>
      <c r="DQ5" s="733" t="s">
        <v>389</v>
      </c>
      <c r="DR5" s="734"/>
      <c r="DS5" s="734"/>
      <c r="DT5" s="734"/>
      <c r="DU5" s="735"/>
      <c r="DV5" s="733" t="s">
        <v>380</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390</v>
      </c>
      <c r="C7" s="750"/>
      <c r="D7" s="750"/>
      <c r="E7" s="750"/>
      <c r="F7" s="750"/>
      <c r="G7" s="750"/>
      <c r="H7" s="750"/>
      <c r="I7" s="750"/>
      <c r="J7" s="750"/>
      <c r="K7" s="750"/>
      <c r="L7" s="750"/>
      <c r="M7" s="750"/>
      <c r="N7" s="750"/>
      <c r="O7" s="750"/>
      <c r="P7" s="751"/>
      <c r="Q7" s="752">
        <v>59370</v>
      </c>
      <c r="R7" s="753"/>
      <c r="S7" s="753"/>
      <c r="T7" s="753"/>
      <c r="U7" s="753"/>
      <c r="V7" s="753">
        <v>55190</v>
      </c>
      <c r="W7" s="753"/>
      <c r="X7" s="753"/>
      <c r="Y7" s="753"/>
      <c r="Z7" s="753"/>
      <c r="AA7" s="753">
        <v>4180</v>
      </c>
      <c r="AB7" s="753"/>
      <c r="AC7" s="753"/>
      <c r="AD7" s="753"/>
      <c r="AE7" s="754"/>
      <c r="AF7" s="755">
        <v>3984</v>
      </c>
      <c r="AG7" s="756"/>
      <c r="AH7" s="756"/>
      <c r="AI7" s="756"/>
      <c r="AJ7" s="757"/>
      <c r="AK7" s="758">
        <v>2833</v>
      </c>
      <c r="AL7" s="759"/>
      <c r="AM7" s="759"/>
      <c r="AN7" s="759"/>
      <c r="AO7" s="759"/>
      <c r="AP7" s="759">
        <v>60545</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591</v>
      </c>
      <c r="BT7" s="747"/>
      <c r="BU7" s="747"/>
      <c r="BV7" s="747"/>
      <c r="BW7" s="747"/>
      <c r="BX7" s="747"/>
      <c r="BY7" s="747"/>
      <c r="BZ7" s="747"/>
      <c r="CA7" s="747"/>
      <c r="CB7" s="747"/>
      <c r="CC7" s="747"/>
      <c r="CD7" s="747"/>
      <c r="CE7" s="747"/>
      <c r="CF7" s="747"/>
      <c r="CG7" s="762"/>
      <c r="CH7" s="743">
        <v>7</v>
      </c>
      <c r="CI7" s="744"/>
      <c r="CJ7" s="744"/>
      <c r="CK7" s="744"/>
      <c r="CL7" s="745"/>
      <c r="CM7" s="743">
        <v>29</v>
      </c>
      <c r="CN7" s="744"/>
      <c r="CO7" s="744"/>
      <c r="CP7" s="744"/>
      <c r="CQ7" s="745"/>
      <c r="CR7" s="743">
        <v>10</v>
      </c>
      <c r="CS7" s="744"/>
      <c r="CT7" s="744"/>
      <c r="CU7" s="744"/>
      <c r="CV7" s="745"/>
      <c r="CW7" s="743" t="s">
        <v>585</v>
      </c>
      <c r="CX7" s="744"/>
      <c r="CY7" s="744"/>
      <c r="CZ7" s="744"/>
      <c r="DA7" s="745"/>
      <c r="DB7" s="743" t="s">
        <v>585</v>
      </c>
      <c r="DC7" s="744"/>
      <c r="DD7" s="744"/>
      <c r="DE7" s="744"/>
      <c r="DF7" s="745"/>
      <c r="DG7" s="743" t="s">
        <v>585</v>
      </c>
      <c r="DH7" s="744"/>
      <c r="DI7" s="744"/>
      <c r="DJ7" s="744"/>
      <c r="DK7" s="745"/>
      <c r="DL7" s="743" t="s">
        <v>585</v>
      </c>
      <c r="DM7" s="744"/>
      <c r="DN7" s="744"/>
      <c r="DO7" s="744"/>
      <c r="DP7" s="745"/>
      <c r="DQ7" s="743" t="s">
        <v>585</v>
      </c>
      <c r="DR7" s="744"/>
      <c r="DS7" s="744"/>
      <c r="DT7" s="744"/>
      <c r="DU7" s="745"/>
      <c r="DV7" s="746"/>
      <c r="DW7" s="747"/>
      <c r="DX7" s="747"/>
      <c r="DY7" s="747"/>
      <c r="DZ7" s="748"/>
      <c r="EA7" s="234"/>
    </row>
    <row r="8" spans="1:131" s="235" customFormat="1" ht="26.25" customHeight="1" x14ac:dyDescent="0.2">
      <c r="A8" s="238">
        <v>2</v>
      </c>
      <c r="B8" s="780" t="s">
        <v>391</v>
      </c>
      <c r="C8" s="781"/>
      <c r="D8" s="781"/>
      <c r="E8" s="781"/>
      <c r="F8" s="781"/>
      <c r="G8" s="781"/>
      <c r="H8" s="781"/>
      <c r="I8" s="781"/>
      <c r="J8" s="781"/>
      <c r="K8" s="781"/>
      <c r="L8" s="781"/>
      <c r="M8" s="781"/>
      <c r="N8" s="781"/>
      <c r="O8" s="781"/>
      <c r="P8" s="782"/>
      <c r="Q8" s="783">
        <v>108</v>
      </c>
      <c r="R8" s="784"/>
      <c r="S8" s="784"/>
      <c r="T8" s="784"/>
      <c r="U8" s="784"/>
      <c r="V8" s="784">
        <v>108</v>
      </c>
      <c r="W8" s="784"/>
      <c r="X8" s="784"/>
      <c r="Y8" s="784"/>
      <c r="Z8" s="784"/>
      <c r="AA8" s="784" t="s">
        <v>585</v>
      </c>
      <c r="AB8" s="784"/>
      <c r="AC8" s="784"/>
      <c r="AD8" s="784"/>
      <c r="AE8" s="785"/>
      <c r="AF8" s="786" t="s">
        <v>392</v>
      </c>
      <c r="AG8" s="787"/>
      <c r="AH8" s="787"/>
      <c r="AI8" s="787"/>
      <c r="AJ8" s="788"/>
      <c r="AK8" s="769">
        <v>74</v>
      </c>
      <c r="AL8" s="770"/>
      <c r="AM8" s="770"/>
      <c r="AN8" s="770"/>
      <c r="AO8" s="770"/>
      <c r="AP8" s="770">
        <v>21</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592</v>
      </c>
      <c r="BT8" s="774"/>
      <c r="BU8" s="774"/>
      <c r="BV8" s="774"/>
      <c r="BW8" s="774"/>
      <c r="BX8" s="774"/>
      <c r="BY8" s="774"/>
      <c r="BZ8" s="774"/>
      <c r="CA8" s="774"/>
      <c r="CB8" s="774"/>
      <c r="CC8" s="774"/>
      <c r="CD8" s="774"/>
      <c r="CE8" s="774"/>
      <c r="CF8" s="774"/>
      <c r="CG8" s="775"/>
      <c r="CH8" s="776">
        <v>0</v>
      </c>
      <c r="CI8" s="777"/>
      <c r="CJ8" s="777"/>
      <c r="CK8" s="777"/>
      <c r="CL8" s="778"/>
      <c r="CM8" s="776">
        <v>100</v>
      </c>
      <c r="CN8" s="777"/>
      <c r="CO8" s="777"/>
      <c r="CP8" s="777"/>
      <c r="CQ8" s="778"/>
      <c r="CR8" s="776">
        <v>25</v>
      </c>
      <c r="CS8" s="777"/>
      <c r="CT8" s="777"/>
      <c r="CU8" s="777"/>
      <c r="CV8" s="778"/>
      <c r="CW8" s="776">
        <v>1</v>
      </c>
      <c r="CX8" s="777"/>
      <c r="CY8" s="777"/>
      <c r="CZ8" s="777"/>
      <c r="DA8" s="778"/>
      <c r="DB8" s="776" t="s">
        <v>585</v>
      </c>
      <c r="DC8" s="777"/>
      <c r="DD8" s="777"/>
      <c r="DE8" s="777"/>
      <c r="DF8" s="778"/>
      <c r="DG8" s="776" t="s">
        <v>585</v>
      </c>
      <c r="DH8" s="777"/>
      <c r="DI8" s="777"/>
      <c r="DJ8" s="777"/>
      <c r="DK8" s="778"/>
      <c r="DL8" s="776" t="s">
        <v>585</v>
      </c>
      <c r="DM8" s="777"/>
      <c r="DN8" s="777"/>
      <c r="DO8" s="777"/>
      <c r="DP8" s="778"/>
      <c r="DQ8" s="776" t="s">
        <v>585</v>
      </c>
      <c r="DR8" s="777"/>
      <c r="DS8" s="777"/>
      <c r="DT8" s="777"/>
      <c r="DU8" s="778"/>
      <c r="DV8" s="773"/>
      <c r="DW8" s="774"/>
      <c r="DX8" s="774"/>
      <c r="DY8" s="774"/>
      <c r="DZ8" s="779"/>
      <c r="EA8" s="234"/>
    </row>
    <row r="9" spans="1:131" s="235" customFormat="1" ht="26.25" customHeight="1" x14ac:dyDescent="0.2">
      <c r="A9" s="238">
        <v>3</v>
      </c>
      <c r="B9" s="780" t="s">
        <v>393</v>
      </c>
      <c r="C9" s="781"/>
      <c r="D9" s="781"/>
      <c r="E9" s="781"/>
      <c r="F9" s="781"/>
      <c r="G9" s="781"/>
      <c r="H9" s="781"/>
      <c r="I9" s="781"/>
      <c r="J9" s="781"/>
      <c r="K9" s="781"/>
      <c r="L9" s="781"/>
      <c r="M9" s="781"/>
      <c r="N9" s="781"/>
      <c r="O9" s="781"/>
      <c r="P9" s="782"/>
      <c r="Q9" s="783">
        <v>500</v>
      </c>
      <c r="R9" s="784"/>
      <c r="S9" s="784"/>
      <c r="T9" s="784"/>
      <c r="U9" s="784"/>
      <c r="V9" s="784">
        <v>500</v>
      </c>
      <c r="W9" s="784"/>
      <c r="X9" s="784"/>
      <c r="Y9" s="784"/>
      <c r="Z9" s="784"/>
      <c r="AA9" s="784" t="s">
        <v>585</v>
      </c>
      <c r="AB9" s="784"/>
      <c r="AC9" s="784"/>
      <c r="AD9" s="784"/>
      <c r="AE9" s="785"/>
      <c r="AF9" s="786" t="s">
        <v>236</v>
      </c>
      <c r="AG9" s="787"/>
      <c r="AH9" s="787"/>
      <c r="AI9" s="787"/>
      <c r="AJ9" s="788"/>
      <c r="AK9" s="769">
        <v>500</v>
      </c>
      <c r="AL9" s="770"/>
      <c r="AM9" s="770"/>
      <c r="AN9" s="770"/>
      <c r="AO9" s="770"/>
      <c r="AP9" s="770" t="s">
        <v>585</v>
      </c>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593</v>
      </c>
      <c r="BT9" s="774"/>
      <c r="BU9" s="774"/>
      <c r="BV9" s="774"/>
      <c r="BW9" s="774"/>
      <c r="BX9" s="774"/>
      <c r="BY9" s="774"/>
      <c r="BZ9" s="774"/>
      <c r="CA9" s="774"/>
      <c r="CB9" s="774"/>
      <c r="CC9" s="774"/>
      <c r="CD9" s="774"/>
      <c r="CE9" s="774"/>
      <c r="CF9" s="774"/>
      <c r="CG9" s="775"/>
      <c r="CH9" s="776">
        <v>0</v>
      </c>
      <c r="CI9" s="777"/>
      <c r="CJ9" s="777"/>
      <c r="CK9" s="777"/>
      <c r="CL9" s="778"/>
      <c r="CM9" s="776">
        <v>108</v>
      </c>
      <c r="CN9" s="777"/>
      <c r="CO9" s="777"/>
      <c r="CP9" s="777"/>
      <c r="CQ9" s="778"/>
      <c r="CR9" s="776">
        <v>5</v>
      </c>
      <c r="CS9" s="777"/>
      <c r="CT9" s="777"/>
      <c r="CU9" s="777"/>
      <c r="CV9" s="778"/>
      <c r="CW9" s="776" t="s">
        <v>585</v>
      </c>
      <c r="CX9" s="777"/>
      <c r="CY9" s="777"/>
      <c r="CZ9" s="777"/>
      <c r="DA9" s="778"/>
      <c r="DB9" s="776">
        <v>23</v>
      </c>
      <c r="DC9" s="777"/>
      <c r="DD9" s="777"/>
      <c r="DE9" s="777"/>
      <c r="DF9" s="778"/>
      <c r="DG9" s="776" t="s">
        <v>585</v>
      </c>
      <c r="DH9" s="777"/>
      <c r="DI9" s="777"/>
      <c r="DJ9" s="777"/>
      <c r="DK9" s="778"/>
      <c r="DL9" s="776" t="s">
        <v>585</v>
      </c>
      <c r="DM9" s="777"/>
      <c r="DN9" s="777"/>
      <c r="DO9" s="777"/>
      <c r="DP9" s="778"/>
      <c r="DQ9" s="776">
        <v>21</v>
      </c>
      <c r="DR9" s="777"/>
      <c r="DS9" s="777"/>
      <c r="DT9" s="777"/>
      <c r="DU9" s="778"/>
      <c r="DV9" s="773"/>
      <c r="DW9" s="774"/>
      <c r="DX9" s="774"/>
      <c r="DY9" s="774"/>
      <c r="DZ9" s="779"/>
      <c r="EA9" s="234"/>
    </row>
    <row r="10" spans="1:131" s="235" customFormat="1" ht="26.25" customHeight="1" x14ac:dyDescent="0.2">
      <c r="A10" s="238">
        <v>4</v>
      </c>
      <c r="B10" s="780" t="s">
        <v>394</v>
      </c>
      <c r="C10" s="781"/>
      <c r="D10" s="781"/>
      <c r="E10" s="781"/>
      <c r="F10" s="781"/>
      <c r="G10" s="781"/>
      <c r="H10" s="781"/>
      <c r="I10" s="781"/>
      <c r="J10" s="781"/>
      <c r="K10" s="781"/>
      <c r="L10" s="781"/>
      <c r="M10" s="781"/>
      <c r="N10" s="781"/>
      <c r="O10" s="781"/>
      <c r="P10" s="782"/>
      <c r="Q10" s="783">
        <v>23</v>
      </c>
      <c r="R10" s="784"/>
      <c r="S10" s="784"/>
      <c r="T10" s="784"/>
      <c r="U10" s="784"/>
      <c r="V10" s="784">
        <v>10</v>
      </c>
      <c r="W10" s="784"/>
      <c r="X10" s="784"/>
      <c r="Y10" s="784"/>
      <c r="Z10" s="784"/>
      <c r="AA10" s="784">
        <v>13</v>
      </c>
      <c r="AB10" s="784"/>
      <c r="AC10" s="784"/>
      <c r="AD10" s="784"/>
      <c r="AE10" s="785"/>
      <c r="AF10" s="786">
        <v>13</v>
      </c>
      <c r="AG10" s="787"/>
      <c r="AH10" s="787"/>
      <c r="AI10" s="787"/>
      <c r="AJ10" s="788"/>
      <c r="AK10" s="769" t="s">
        <v>585</v>
      </c>
      <c r="AL10" s="770"/>
      <c r="AM10" s="770"/>
      <c r="AN10" s="770"/>
      <c r="AO10" s="770"/>
      <c r="AP10" s="770" t="s">
        <v>585</v>
      </c>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594</v>
      </c>
      <c r="BT10" s="774"/>
      <c r="BU10" s="774"/>
      <c r="BV10" s="774"/>
      <c r="BW10" s="774"/>
      <c r="BX10" s="774"/>
      <c r="BY10" s="774"/>
      <c r="BZ10" s="774"/>
      <c r="CA10" s="774"/>
      <c r="CB10" s="774"/>
      <c r="CC10" s="774"/>
      <c r="CD10" s="774"/>
      <c r="CE10" s="774"/>
      <c r="CF10" s="774"/>
      <c r="CG10" s="775"/>
      <c r="CH10" s="776">
        <v>-3</v>
      </c>
      <c r="CI10" s="777"/>
      <c r="CJ10" s="777"/>
      <c r="CK10" s="777"/>
      <c r="CL10" s="778"/>
      <c r="CM10" s="776">
        <v>185</v>
      </c>
      <c r="CN10" s="777"/>
      <c r="CO10" s="777"/>
      <c r="CP10" s="777"/>
      <c r="CQ10" s="778"/>
      <c r="CR10" s="776">
        <v>250</v>
      </c>
      <c r="CS10" s="777"/>
      <c r="CT10" s="777"/>
      <c r="CU10" s="777"/>
      <c r="CV10" s="778"/>
      <c r="CW10" s="776" t="s">
        <v>585</v>
      </c>
      <c r="CX10" s="777"/>
      <c r="CY10" s="777"/>
      <c r="CZ10" s="777"/>
      <c r="DA10" s="778"/>
      <c r="DB10" s="776" t="s">
        <v>585</v>
      </c>
      <c r="DC10" s="777"/>
      <c r="DD10" s="777"/>
      <c r="DE10" s="777"/>
      <c r="DF10" s="778"/>
      <c r="DG10" s="776" t="s">
        <v>585</v>
      </c>
      <c r="DH10" s="777"/>
      <c r="DI10" s="777"/>
      <c r="DJ10" s="777"/>
      <c r="DK10" s="778"/>
      <c r="DL10" s="776" t="s">
        <v>585</v>
      </c>
      <c r="DM10" s="777"/>
      <c r="DN10" s="777"/>
      <c r="DO10" s="777"/>
      <c r="DP10" s="778"/>
      <c r="DQ10" s="776" t="s">
        <v>585</v>
      </c>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t="s">
        <v>595</v>
      </c>
      <c r="BT11" s="774"/>
      <c r="BU11" s="774"/>
      <c r="BV11" s="774"/>
      <c r="BW11" s="774"/>
      <c r="BX11" s="774"/>
      <c r="BY11" s="774"/>
      <c r="BZ11" s="774"/>
      <c r="CA11" s="774"/>
      <c r="CB11" s="774"/>
      <c r="CC11" s="774"/>
      <c r="CD11" s="774"/>
      <c r="CE11" s="774"/>
      <c r="CF11" s="774"/>
      <c r="CG11" s="775"/>
      <c r="CH11" s="776">
        <v>22</v>
      </c>
      <c r="CI11" s="777"/>
      <c r="CJ11" s="777"/>
      <c r="CK11" s="777"/>
      <c r="CL11" s="778"/>
      <c r="CM11" s="776">
        <v>33</v>
      </c>
      <c r="CN11" s="777"/>
      <c r="CO11" s="777"/>
      <c r="CP11" s="777"/>
      <c r="CQ11" s="778"/>
      <c r="CR11" s="776">
        <v>5</v>
      </c>
      <c r="CS11" s="777"/>
      <c r="CT11" s="777"/>
      <c r="CU11" s="777"/>
      <c r="CV11" s="778"/>
      <c r="CW11" s="776">
        <v>62</v>
      </c>
      <c r="CX11" s="777"/>
      <c r="CY11" s="777"/>
      <c r="CZ11" s="777"/>
      <c r="DA11" s="778"/>
      <c r="DB11" s="776" t="s">
        <v>585</v>
      </c>
      <c r="DC11" s="777"/>
      <c r="DD11" s="777"/>
      <c r="DE11" s="777"/>
      <c r="DF11" s="778"/>
      <c r="DG11" s="776" t="s">
        <v>585</v>
      </c>
      <c r="DH11" s="777"/>
      <c r="DI11" s="777"/>
      <c r="DJ11" s="777"/>
      <c r="DK11" s="778"/>
      <c r="DL11" s="776" t="s">
        <v>585</v>
      </c>
      <c r="DM11" s="777"/>
      <c r="DN11" s="777"/>
      <c r="DO11" s="777"/>
      <c r="DP11" s="778"/>
      <c r="DQ11" s="776" t="s">
        <v>585</v>
      </c>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395</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396</v>
      </c>
      <c r="B23" s="789" t="s">
        <v>397</v>
      </c>
      <c r="C23" s="790"/>
      <c r="D23" s="790"/>
      <c r="E23" s="790"/>
      <c r="F23" s="790"/>
      <c r="G23" s="790"/>
      <c r="H23" s="790"/>
      <c r="I23" s="790"/>
      <c r="J23" s="790"/>
      <c r="K23" s="790"/>
      <c r="L23" s="790"/>
      <c r="M23" s="790"/>
      <c r="N23" s="790"/>
      <c r="O23" s="790"/>
      <c r="P23" s="791"/>
      <c r="Q23" s="792">
        <v>59447</v>
      </c>
      <c r="R23" s="793"/>
      <c r="S23" s="793"/>
      <c r="T23" s="793"/>
      <c r="U23" s="793"/>
      <c r="V23" s="793">
        <v>55253</v>
      </c>
      <c r="W23" s="793"/>
      <c r="X23" s="793"/>
      <c r="Y23" s="793"/>
      <c r="Z23" s="793"/>
      <c r="AA23" s="793">
        <v>4194</v>
      </c>
      <c r="AB23" s="793"/>
      <c r="AC23" s="793"/>
      <c r="AD23" s="793"/>
      <c r="AE23" s="794"/>
      <c r="AF23" s="795">
        <v>3997</v>
      </c>
      <c r="AG23" s="793"/>
      <c r="AH23" s="793"/>
      <c r="AI23" s="793"/>
      <c r="AJ23" s="796"/>
      <c r="AK23" s="797"/>
      <c r="AL23" s="798"/>
      <c r="AM23" s="798"/>
      <c r="AN23" s="798"/>
      <c r="AO23" s="798"/>
      <c r="AP23" s="793">
        <v>60566</v>
      </c>
      <c r="AQ23" s="793"/>
      <c r="AR23" s="793"/>
      <c r="AS23" s="793"/>
      <c r="AT23" s="793"/>
      <c r="AU23" s="809"/>
      <c r="AV23" s="809"/>
      <c r="AW23" s="809"/>
      <c r="AX23" s="809"/>
      <c r="AY23" s="810"/>
      <c r="AZ23" s="811" t="s">
        <v>236</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398</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399</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373</v>
      </c>
      <c r="B26" s="728"/>
      <c r="C26" s="728"/>
      <c r="D26" s="728"/>
      <c r="E26" s="728"/>
      <c r="F26" s="728"/>
      <c r="G26" s="728"/>
      <c r="H26" s="728"/>
      <c r="I26" s="728"/>
      <c r="J26" s="728"/>
      <c r="K26" s="728"/>
      <c r="L26" s="728"/>
      <c r="M26" s="728"/>
      <c r="N26" s="728"/>
      <c r="O26" s="728"/>
      <c r="P26" s="729"/>
      <c r="Q26" s="733" t="s">
        <v>400</v>
      </c>
      <c r="R26" s="734"/>
      <c r="S26" s="734"/>
      <c r="T26" s="734"/>
      <c r="U26" s="735"/>
      <c r="V26" s="733" t="s">
        <v>401</v>
      </c>
      <c r="W26" s="734"/>
      <c r="X26" s="734"/>
      <c r="Y26" s="734"/>
      <c r="Z26" s="735"/>
      <c r="AA26" s="733" t="s">
        <v>402</v>
      </c>
      <c r="AB26" s="734"/>
      <c r="AC26" s="734"/>
      <c r="AD26" s="734"/>
      <c r="AE26" s="734"/>
      <c r="AF26" s="814" t="s">
        <v>403</v>
      </c>
      <c r="AG26" s="815"/>
      <c r="AH26" s="815"/>
      <c r="AI26" s="815"/>
      <c r="AJ26" s="816"/>
      <c r="AK26" s="734" t="s">
        <v>404</v>
      </c>
      <c r="AL26" s="734"/>
      <c r="AM26" s="734"/>
      <c r="AN26" s="734"/>
      <c r="AO26" s="735"/>
      <c r="AP26" s="733" t="s">
        <v>405</v>
      </c>
      <c r="AQ26" s="734"/>
      <c r="AR26" s="734"/>
      <c r="AS26" s="734"/>
      <c r="AT26" s="735"/>
      <c r="AU26" s="733" t="s">
        <v>406</v>
      </c>
      <c r="AV26" s="734"/>
      <c r="AW26" s="734"/>
      <c r="AX26" s="734"/>
      <c r="AY26" s="735"/>
      <c r="AZ26" s="733" t="s">
        <v>407</v>
      </c>
      <c r="BA26" s="734"/>
      <c r="BB26" s="734"/>
      <c r="BC26" s="734"/>
      <c r="BD26" s="735"/>
      <c r="BE26" s="733" t="s">
        <v>380</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408</v>
      </c>
      <c r="C28" s="750"/>
      <c r="D28" s="750"/>
      <c r="E28" s="750"/>
      <c r="F28" s="750"/>
      <c r="G28" s="750"/>
      <c r="H28" s="750"/>
      <c r="I28" s="750"/>
      <c r="J28" s="750"/>
      <c r="K28" s="750"/>
      <c r="L28" s="750"/>
      <c r="M28" s="750"/>
      <c r="N28" s="750"/>
      <c r="O28" s="750"/>
      <c r="P28" s="751"/>
      <c r="Q28" s="822">
        <v>11985</v>
      </c>
      <c r="R28" s="823"/>
      <c r="S28" s="823"/>
      <c r="T28" s="823"/>
      <c r="U28" s="823"/>
      <c r="V28" s="823">
        <v>11954</v>
      </c>
      <c r="W28" s="823"/>
      <c r="X28" s="823"/>
      <c r="Y28" s="823"/>
      <c r="Z28" s="823"/>
      <c r="AA28" s="823">
        <v>30</v>
      </c>
      <c r="AB28" s="823"/>
      <c r="AC28" s="823"/>
      <c r="AD28" s="823"/>
      <c r="AE28" s="824"/>
      <c r="AF28" s="825">
        <v>30</v>
      </c>
      <c r="AG28" s="823"/>
      <c r="AH28" s="823"/>
      <c r="AI28" s="823"/>
      <c r="AJ28" s="826"/>
      <c r="AK28" s="827">
        <v>1144</v>
      </c>
      <c r="AL28" s="828"/>
      <c r="AM28" s="828"/>
      <c r="AN28" s="828"/>
      <c r="AO28" s="828"/>
      <c r="AP28" s="828" t="s">
        <v>585</v>
      </c>
      <c r="AQ28" s="828"/>
      <c r="AR28" s="828"/>
      <c r="AS28" s="828"/>
      <c r="AT28" s="828"/>
      <c r="AU28" s="828" t="s">
        <v>585</v>
      </c>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409</v>
      </c>
      <c r="C29" s="781"/>
      <c r="D29" s="781"/>
      <c r="E29" s="781"/>
      <c r="F29" s="781"/>
      <c r="G29" s="781"/>
      <c r="H29" s="781"/>
      <c r="I29" s="781"/>
      <c r="J29" s="781"/>
      <c r="K29" s="781"/>
      <c r="L29" s="781"/>
      <c r="M29" s="781"/>
      <c r="N29" s="781"/>
      <c r="O29" s="781"/>
      <c r="P29" s="782"/>
      <c r="Q29" s="783">
        <v>11963</v>
      </c>
      <c r="R29" s="784"/>
      <c r="S29" s="784"/>
      <c r="T29" s="784"/>
      <c r="U29" s="784"/>
      <c r="V29" s="784">
        <v>11666</v>
      </c>
      <c r="W29" s="784"/>
      <c r="X29" s="784"/>
      <c r="Y29" s="784"/>
      <c r="Z29" s="784"/>
      <c r="AA29" s="784">
        <v>297</v>
      </c>
      <c r="AB29" s="784"/>
      <c r="AC29" s="784"/>
      <c r="AD29" s="784"/>
      <c r="AE29" s="785"/>
      <c r="AF29" s="786">
        <v>297</v>
      </c>
      <c r="AG29" s="787"/>
      <c r="AH29" s="787"/>
      <c r="AI29" s="787"/>
      <c r="AJ29" s="788"/>
      <c r="AK29" s="834">
        <v>1777</v>
      </c>
      <c r="AL29" s="830"/>
      <c r="AM29" s="830"/>
      <c r="AN29" s="830"/>
      <c r="AO29" s="830"/>
      <c r="AP29" s="830" t="s">
        <v>585</v>
      </c>
      <c r="AQ29" s="830"/>
      <c r="AR29" s="830"/>
      <c r="AS29" s="830"/>
      <c r="AT29" s="830"/>
      <c r="AU29" s="830" t="s">
        <v>585</v>
      </c>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410</v>
      </c>
      <c r="C30" s="781"/>
      <c r="D30" s="781"/>
      <c r="E30" s="781"/>
      <c r="F30" s="781"/>
      <c r="G30" s="781"/>
      <c r="H30" s="781"/>
      <c r="I30" s="781"/>
      <c r="J30" s="781"/>
      <c r="K30" s="781"/>
      <c r="L30" s="781"/>
      <c r="M30" s="781"/>
      <c r="N30" s="781"/>
      <c r="O30" s="781"/>
      <c r="P30" s="782"/>
      <c r="Q30" s="783">
        <v>1626</v>
      </c>
      <c r="R30" s="784"/>
      <c r="S30" s="784"/>
      <c r="T30" s="784"/>
      <c r="U30" s="784"/>
      <c r="V30" s="784">
        <v>1592</v>
      </c>
      <c r="W30" s="784"/>
      <c r="X30" s="784"/>
      <c r="Y30" s="784"/>
      <c r="Z30" s="784"/>
      <c r="AA30" s="784">
        <v>35</v>
      </c>
      <c r="AB30" s="784"/>
      <c r="AC30" s="784"/>
      <c r="AD30" s="784"/>
      <c r="AE30" s="785"/>
      <c r="AF30" s="786">
        <v>35</v>
      </c>
      <c r="AG30" s="787"/>
      <c r="AH30" s="787"/>
      <c r="AI30" s="787"/>
      <c r="AJ30" s="788"/>
      <c r="AK30" s="834">
        <v>511</v>
      </c>
      <c r="AL30" s="830"/>
      <c r="AM30" s="830"/>
      <c r="AN30" s="830"/>
      <c r="AO30" s="830"/>
      <c r="AP30" s="830" t="s">
        <v>585</v>
      </c>
      <c r="AQ30" s="830"/>
      <c r="AR30" s="830"/>
      <c r="AS30" s="830"/>
      <c r="AT30" s="830"/>
      <c r="AU30" s="830" t="s">
        <v>585</v>
      </c>
      <c r="AV30" s="830"/>
      <c r="AW30" s="830"/>
      <c r="AX30" s="830"/>
      <c r="AY30" s="830"/>
      <c r="AZ30" s="831"/>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411</v>
      </c>
      <c r="C31" s="781"/>
      <c r="D31" s="781"/>
      <c r="E31" s="781"/>
      <c r="F31" s="781"/>
      <c r="G31" s="781"/>
      <c r="H31" s="781"/>
      <c r="I31" s="781"/>
      <c r="J31" s="781"/>
      <c r="K31" s="781"/>
      <c r="L31" s="781"/>
      <c r="M31" s="781"/>
      <c r="N31" s="781"/>
      <c r="O31" s="781"/>
      <c r="P31" s="782"/>
      <c r="Q31" s="783">
        <v>1006</v>
      </c>
      <c r="R31" s="784"/>
      <c r="S31" s="784"/>
      <c r="T31" s="784"/>
      <c r="U31" s="784"/>
      <c r="V31" s="784">
        <v>900</v>
      </c>
      <c r="W31" s="784"/>
      <c r="X31" s="784"/>
      <c r="Y31" s="784"/>
      <c r="Z31" s="784"/>
      <c r="AA31" s="784">
        <v>106</v>
      </c>
      <c r="AB31" s="784"/>
      <c r="AC31" s="784"/>
      <c r="AD31" s="784"/>
      <c r="AE31" s="785"/>
      <c r="AF31" s="786">
        <v>1446</v>
      </c>
      <c r="AG31" s="787"/>
      <c r="AH31" s="787"/>
      <c r="AI31" s="787"/>
      <c r="AJ31" s="788"/>
      <c r="AK31" s="834">
        <v>74</v>
      </c>
      <c r="AL31" s="830"/>
      <c r="AM31" s="830"/>
      <c r="AN31" s="830"/>
      <c r="AO31" s="830"/>
      <c r="AP31" s="830">
        <v>5249</v>
      </c>
      <c r="AQ31" s="830"/>
      <c r="AR31" s="830"/>
      <c r="AS31" s="830"/>
      <c r="AT31" s="830"/>
      <c r="AU31" s="830">
        <v>756</v>
      </c>
      <c r="AV31" s="830"/>
      <c r="AW31" s="830"/>
      <c r="AX31" s="830"/>
      <c r="AY31" s="830"/>
      <c r="AZ31" s="831"/>
      <c r="BA31" s="831"/>
      <c r="BB31" s="831"/>
      <c r="BC31" s="831"/>
      <c r="BD31" s="831"/>
      <c r="BE31" s="832" t="s">
        <v>412</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413</v>
      </c>
      <c r="C32" s="781"/>
      <c r="D32" s="781"/>
      <c r="E32" s="781"/>
      <c r="F32" s="781"/>
      <c r="G32" s="781"/>
      <c r="H32" s="781"/>
      <c r="I32" s="781"/>
      <c r="J32" s="781"/>
      <c r="K32" s="781"/>
      <c r="L32" s="781"/>
      <c r="M32" s="781"/>
      <c r="N32" s="781"/>
      <c r="O32" s="781"/>
      <c r="P32" s="782"/>
      <c r="Q32" s="783">
        <v>147</v>
      </c>
      <c r="R32" s="784"/>
      <c r="S32" s="784"/>
      <c r="T32" s="784"/>
      <c r="U32" s="784"/>
      <c r="V32" s="784">
        <v>180</v>
      </c>
      <c r="W32" s="784"/>
      <c r="X32" s="784"/>
      <c r="Y32" s="784"/>
      <c r="Z32" s="784"/>
      <c r="AA32" s="784">
        <v>-33</v>
      </c>
      <c r="AB32" s="784"/>
      <c r="AC32" s="784"/>
      <c r="AD32" s="784"/>
      <c r="AE32" s="785"/>
      <c r="AF32" s="786">
        <v>10</v>
      </c>
      <c r="AG32" s="787"/>
      <c r="AH32" s="787"/>
      <c r="AI32" s="787"/>
      <c r="AJ32" s="788"/>
      <c r="AK32" s="834">
        <v>244</v>
      </c>
      <c r="AL32" s="830"/>
      <c r="AM32" s="830"/>
      <c r="AN32" s="830"/>
      <c r="AO32" s="830"/>
      <c r="AP32" s="830">
        <v>740</v>
      </c>
      <c r="AQ32" s="830"/>
      <c r="AR32" s="830"/>
      <c r="AS32" s="830"/>
      <c r="AT32" s="830"/>
      <c r="AU32" s="830">
        <v>732</v>
      </c>
      <c r="AV32" s="830"/>
      <c r="AW32" s="830"/>
      <c r="AX32" s="830"/>
      <c r="AY32" s="830"/>
      <c r="AZ32" s="831"/>
      <c r="BA32" s="831"/>
      <c r="BB32" s="831"/>
      <c r="BC32" s="831"/>
      <c r="BD32" s="831"/>
      <c r="BE32" s="832" t="s">
        <v>414</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t="s">
        <v>415</v>
      </c>
      <c r="C33" s="781"/>
      <c r="D33" s="781"/>
      <c r="E33" s="781"/>
      <c r="F33" s="781"/>
      <c r="G33" s="781"/>
      <c r="H33" s="781"/>
      <c r="I33" s="781"/>
      <c r="J33" s="781"/>
      <c r="K33" s="781"/>
      <c r="L33" s="781"/>
      <c r="M33" s="781"/>
      <c r="N33" s="781"/>
      <c r="O33" s="781"/>
      <c r="P33" s="782"/>
      <c r="Q33" s="783">
        <v>2331</v>
      </c>
      <c r="R33" s="784"/>
      <c r="S33" s="784"/>
      <c r="T33" s="784"/>
      <c r="U33" s="784"/>
      <c r="V33" s="784">
        <v>2384</v>
      </c>
      <c r="W33" s="784"/>
      <c r="X33" s="784"/>
      <c r="Y33" s="784"/>
      <c r="Z33" s="784"/>
      <c r="AA33" s="784">
        <v>-53</v>
      </c>
      <c r="AB33" s="784"/>
      <c r="AC33" s="784"/>
      <c r="AD33" s="784"/>
      <c r="AE33" s="785"/>
      <c r="AF33" s="786">
        <v>232</v>
      </c>
      <c r="AG33" s="787"/>
      <c r="AH33" s="787"/>
      <c r="AI33" s="787"/>
      <c r="AJ33" s="788"/>
      <c r="AK33" s="834">
        <v>1499</v>
      </c>
      <c r="AL33" s="830"/>
      <c r="AM33" s="830"/>
      <c r="AN33" s="830"/>
      <c r="AO33" s="830"/>
      <c r="AP33" s="830">
        <v>18137</v>
      </c>
      <c r="AQ33" s="830"/>
      <c r="AR33" s="830"/>
      <c r="AS33" s="830"/>
      <c r="AT33" s="830"/>
      <c r="AU33" s="830">
        <v>13186</v>
      </c>
      <c r="AV33" s="830"/>
      <c r="AW33" s="830"/>
      <c r="AX33" s="830"/>
      <c r="AY33" s="830"/>
      <c r="AZ33" s="831"/>
      <c r="BA33" s="831"/>
      <c r="BB33" s="831"/>
      <c r="BC33" s="831"/>
      <c r="BD33" s="831"/>
      <c r="BE33" s="832" t="s">
        <v>414</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t="s">
        <v>416</v>
      </c>
      <c r="C34" s="781"/>
      <c r="D34" s="781"/>
      <c r="E34" s="781"/>
      <c r="F34" s="781"/>
      <c r="G34" s="781"/>
      <c r="H34" s="781"/>
      <c r="I34" s="781"/>
      <c r="J34" s="781"/>
      <c r="K34" s="781"/>
      <c r="L34" s="781"/>
      <c r="M34" s="781"/>
      <c r="N34" s="781"/>
      <c r="O34" s="781"/>
      <c r="P34" s="782"/>
      <c r="Q34" s="783">
        <v>6</v>
      </c>
      <c r="R34" s="784"/>
      <c r="S34" s="784"/>
      <c r="T34" s="784"/>
      <c r="U34" s="784"/>
      <c r="V34" s="784">
        <v>5</v>
      </c>
      <c r="W34" s="784"/>
      <c r="X34" s="784"/>
      <c r="Y34" s="784"/>
      <c r="Z34" s="784"/>
      <c r="AA34" s="784">
        <v>0</v>
      </c>
      <c r="AB34" s="784"/>
      <c r="AC34" s="784"/>
      <c r="AD34" s="784"/>
      <c r="AE34" s="785"/>
      <c r="AF34" s="786">
        <v>0</v>
      </c>
      <c r="AG34" s="787"/>
      <c r="AH34" s="787"/>
      <c r="AI34" s="787"/>
      <c r="AJ34" s="788"/>
      <c r="AK34" s="834" t="s">
        <v>585</v>
      </c>
      <c r="AL34" s="830"/>
      <c r="AM34" s="830"/>
      <c r="AN34" s="830"/>
      <c r="AO34" s="830"/>
      <c r="AP34" s="830" t="s">
        <v>585</v>
      </c>
      <c r="AQ34" s="830"/>
      <c r="AR34" s="830"/>
      <c r="AS34" s="830"/>
      <c r="AT34" s="830"/>
      <c r="AU34" s="830" t="s">
        <v>585</v>
      </c>
      <c r="AV34" s="830"/>
      <c r="AW34" s="830"/>
      <c r="AX34" s="830"/>
      <c r="AY34" s="830"/>
      <c r="AZ34" s="831"/>
      <c r="BA34" s="831"/>
      <c r="BB34" s="831"/>
      <c r="BC34" s="831"/>
      <c r="BD34" s="831"/>
      <c r="BE34" s="832" t="s">
        <v>417</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t="s">
        <v>418</v>
      </c>
      <c r="C35" s="781"/>
      <c r="D35" s="781"/>
      <c r="E35" s="781"/>
      <c r="F35" s="781"/>
      <c r="G35" s="781"/>
      <c r="H35" s="781"/>
      <c r="I35" s="781"/>
      <c r="J35" s="781"/>
      <c r="K35" s="781"/>
      <c r="L35" s="781"/>
      <c r="M35" s="781"/>
      <c r="N35" s="781"/>
      <c r="O35" s="781"/>
      <c r="P35" s="782"/>
      <c r="Q35" s="783">
        <v>18</v>
      </c>
      <c r="R35" s="784"/>
      <c r="S35" s="784"/>
      <c r="T35" s="784"/>
      <c r="U35" s="784"/>
      <c r="V35" s="784">
        <v>18</v>
      </c>
      <c r="W35" s="784"/>
      <c r="X35" s="784"/>
      <c r="Y35" s="784"/>
      <c r="Z35" s="784"/>
      <c r="AA35" s="784">
        <v>0</v>
      </c>
      <c r="AB35" s="784"/>
      <c r="AC35" s="784"/>
      <c r="AD35" s="784"/>
      <c r="AE35" s="785"/>
      <c r="AF35" s="786" t="s">
        <v>236</v>
      </c>
      <c r="AG35" s="787"/>
      <c r="AH35" s="787"/>
      <c r="AI35" s="787"/>
      <c r="AJ35" s="788"/>
      <c r="AK35" s="834">
        <v>18</v>
      </c>
      <c r="AL35" s="830"/>
      <c r="AM35" s="830"/>
      <c r="AN35" s="830"/>
      <c r="AO35" s="830"/>
      <c r="AP35" s="830" t="s">
        <v>585</v>
      </c>
      <c r="AQ35" s="830"/>
      <c r="AR35" s="830"/>
      <c r="AS35" s="830"/>
      <c r="AT35" s="830"/>
      <c r="AU35" s="830" t="s">
        <v>585</v>
      </c>
      <c r="AV35" s="830"/>
      <c r="AW35" s="830"/>
      <c r="AX35" s="830"/>
      <c r="AY35" s="830"/>
      <c r="AZ35" s="831"/>
      <c r="BA35" s="831"/>
      <c r="BB35" s="831"/>
      <c r="BC35" s="831"/>
      <c r="BD35" s="831"/>
      <c r="BE35" s="832" t="s">
        <v>419</v>
      </c>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t="s">
        <v>420</v>
      </c>
      <c r="C36" s="781"/>
      <c r="D36" s="781"/>
      <c r="E36" s="781"/>
      <c r="F36" s="781"/>
      <c r="G36" s="781"/>
      <c r="H36" s="781"/>
      <c r="I36" s="781"/>
      <c r="J36" s="781"/>
      <c r="K36" s="781"/>
      <c r="L36" s="781"/>
      <c r="M36" s="781"/>
      <c r="N36" s="781"/>
      <c r="O36" s="781"/>
      <c r="P36" s="782"/>
      <c r="Q36" s="783">
        <v>55</v>
      </c>
      <c r="R36" s="784"/>
      <c r="S36" s="784"/>
      <c r="T36" s="784"/>
      <c r="U36" s="784"/>
      <c r="V36" s="784">
        <v>55</v>
      </c>
      <c r="W36" s="784"/>
      <c r="X36" s="784"/>
      <c r="Y36" s="784"/>
      <c r="Z36" s="784"/>
      <c r="AA36" s="784">
        <v>0</v>
      </c>
      <c r="AB36" s="784"/>
      <c r="AC36" s="784"/>
      <c r="AD36" s="784"/>
      <c r="AE36" s="785"/>
      <c r="AF36" s="786" t="s">
        <v>236</v>
      </c>
      <c r="AG36" s="787"/>
      <c r="AH36" s="787"/>
      <c r="AI36" s="787"/>
      <c r="AJ36" s="788"/>
      <c r="AK36" s="834">
        <v>54</v>
      </c>
      <c r="AL36" s="830"/>
      <c r="AM36" s="830"/>
      <c r="AN36" s="830"/>
      <c r="AO36" s="830"/>
      <c r="AP36" s="830">
        <v>155</v>
      </c>
      <c r="AQ36" s="830"/>
      <c r="AR36" s="830"/>
      <c r="AS36" s="830"/>
      <c r="AT36" s="830"/>
      <c r="AU36" s="830">
        <v>149</v>
      </c>
      <c r="AV36" s="830"/>
      <c r="AW36" s="830"/>
      <c r="AX36" s="830"/>
      <c r="AY36" s="830"/>
      <c r="AZ36" s="831"/>
      <c r="BA36" s="831"/>
      <c r="BB36" s="831"/>
      <c r="BC36" s="831"/>
      <c r="BD36" s="831"/>
      <c r="BE36" s="832" t="s">
        <v>419</v>
      </c>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421</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396</v>
      </c>
      <c r="B63" s="789" t="s">
        <v>422</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2051</v>
      </c>
      <c r="AG63" s="844"/>
      <c r="AH63" s="844"/>
      <c r="AI63" s="844"/>
      <c r="AJ63" s="845"/>
      <c r="AK63" s="846"/>
      <c r="AL63" s="841"/>
      <c r="AM63" s="841"/>
      <c r="AN63" s="841"/>
      <c r="AO63" s="841"/>
      <c r="AP63" s="844">
        <v>24281</v>
      </c>
      <c r="AQ63" s="844"/>
      <c r="AR63" s="844"/>
      <c r="AS63" s="844"/>
      <c r="AT63" s="844"/>
      <c r="AU63" s="844">
        <v>14823</v>
      </c>
      <c r="AV63" s="844"/>
      <c r="AW63" s="844"/>
      <c r="AX63" s="844"/>
      <c r="AY63" s="844"/>
      <c r="AZ63" s="848"/>
      <c r="BA63" s="848"/>
      <c r="BB63" s="848"/>
      <c r="BC63" s="848"/>
      <c r="BD63" s="848"/>
      <c r="BE63" s="849"/>
      <c r="BF63" s="849"/>
      <c r="BG63" s="849"/>
      <c r="BH63" s="849"/>
      <c r="BI63" s="850"/>
      <c r="BJ63" s="851" t="s">
        <v>236</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423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424</v>
      </c>
      <c r="B66" s="728"/>
      <c r="C66" s="728"/>
      <c r="D66" s="728"/>
      <c r="E66" s="728"/>
      <c r="F66" s="728"/>
      <c r="G66" s="728"/>
      <c r="H66" s="728"/>
      <c r="I66" s="728"/>
      <c r="J66" s="728"/>
      <c r="K66" s="728"/>
      <c r="L66" s="728"/>
      <c r="M66" s="728"/>
      <c r="N66" s="728"/>
      <c r="O66" s="728"/>
      <c r="P66" s="729"/>
      <c r="Q66" s="733" t="s">
        <v>425</v>
      </c>
      <c r="R66" s="734"/>
      <c r="S66" s="734"/>
      <c r="T66" s="734"/>
      <c r="U66" s="735"/>
      <c r="V66" s="733" t="s">
        <v>401</v>
      </c>
      <c r="W66" s="734"/>
      <c r="X66" s="734"/>
      <c r="Y66" s="734"/>
      <c r="Z66" s="735"/>
      <c r="AA66" s="733" t="s">
        <v>426</v>
      </c>
      <c r="AB66" s="734"/>
      <c r="AC66" s="734"/>
      <c r="AD66" s="734"/>
      <c r="AE66" s="735"/>
      <c r="AF66" s="854" t="s">
        <v>403</v>
      </c>
      <c r="AG66" s="815"/>
      <c r="AH66" s="815"/>
      <c r="AI66" s="815"/>
      <c r="AJ66" s="855"/>
      <c r="AK66" s="733" t="s">
        <v>404</v>
      </c>
      <c r="AL66" s="728"/>
      <c r="AM66" s="728"/>
      <c r="AN66" s="728"/>
      <c r="AO66" s="729"/>
      <c r="AP66" s="733" t="s">
        <v>405</v>
      </c>
      <c r="AQ66" s="734"/>
      <c r="AR66" s="734"/>
      <c r="AS66" s="734"/>
      <c r="AT66" s="735"/>
      <c r="AU66" s="733" t="s">
        <v>427</v>
      </c>
      <c r="AV66" s="734"/>
      <c r="AW66" s="734"/>
      <c r="AX66" s="734"/>
      <c r="AY66" s="735"/>
      <c r="AZ66" s="733" t="s">
        <v>380</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586</v>
      </c>
      <c r="C68" s="870"/>
      <c r="D68" s="870"/>
      <c r="E68" s="870"/>
      <c r="F68" s="870"/>
      <c r="G68" s="870"/>
      <c r="H68" s="870"/>
      <c r="I68" s="870"/>
      <c r="J68" s="870"/>
      <c r="K68" s="870"/>
      <c r="L68" s="870"/>
      <c r="M68" s="870"/>
      <c r="N68" s="870"/>
      <c r="O68" s="870"/>
      <c r="P68" s="871"/>
      <c r="Q68" s="872">
        <v>544</v>
      </c>
      <c r="R68" s="866"/>
      <c r="S68" s="866"/>
      <c r="T68" s="866"/>
      <c r="U68" s="866"/>
      <c r="V68" s="866">
        <v>542</v>
      </c>
      <c r="W68" s="866"/>
      <c r="X68" s="866"/>
      <c r="Y68" s="866"/>
      <c r="Z68" s="866"/>
      <c r="AA68" s="866">
        <v>2</v>
      </c>
      <c r="AB68" s="866"/>
      <c r="AC68" s="866"/>
      <c r="AD68" s="866"/>
      <c r="AE68" s="866"/>
      <c r="AF68" s="866">
        <v>2</v>
      </c>
      <c r="AG68" s="866"/>
      <c r="AH68" s="866"/>
      <c r="AI68" s="866"/>
      <c r="AJ68" s="866"/>
      <c r="AK68" s="866" t="s">
        <v>585</v>
      </c>
      <c r="AL68" s="866"/>
      <c r="AM68" s="866"/>
      <c r="AN68" s="866"/>
      <c r="AO68" s="866"/>
      <c r="AP68" s="866" t="s">
        <v>585</v>
      </c>
      <c r="AQ68" s="866"/>
      <c r="AR68" s="866"/>
      <c r="AS68" s="866"/>
      <c r="AT68" s="866"/>
      <c r="AU68" s="866" t="s">
        <v>585</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587</v>
      </c>
      <c r="C69" s="874"/>
      <c r="D69" s="874"/>
      <c r="E69" s="874"/>
      <c r="F69" s="874"/>
      <c r="G69" s="874"/>
      <c r="H69" s="874"/>
      <c r="I69" s="874"/>
      <c r="J69" s="874"/>
      <c r="K69" s="874"/>
      <c r="L69" s="874"/>
      <c r="M69" s="874"/>
      <c r="N69" s="874"/>
      <c r="O69" s="874"/>
      <c r="P69" s="875"/>
      <c r="Q69" s="876">
        <v>21</v>
      </c>
      <c r="R69" s="830"/>
      <c r="S69" s="830"/>
      <c r="T69" s="830"/>
      <c r="U69" s="830"/>
      <c r="V69" s="830">
        <v>18</v>
      </c>
      <c r="W69" s="830"/>
      <c r="X69" s="830"/>
      <c r="Y69" s="830"/>
      <c r="Z69" s="830"/>
      <c r="AA69" s="830">
        <v>2</v>
      </c>
      <c r="AB69" s="830"/>
      <c r="AC69" s="830"/>
      <c r="AD69" s="830"/>
      <c r="AE69" s="830"/>
      <c r="AF69" s="830">
        <v>2</v>
      </c>
      <c r="AG69" s="830"/>
      <c r="AH69" s="830"/>
      <c r="AI69" s="830"/>
      <c r="AJ69" s="830"/>
      <c r="AK69" s="830">
        <v>1</v>
      </c>
      <c r="AL69" s="830"/>
      <c r="AM69" s="830"/>
      <c r="AN69" s="830"/>
      <c r="AO69" s="830"/>
      <c r="AP69" s="830" t="s">
        <v>585</v>
      </c>
      <c r="AQ69" s="830"/>
      <c r="AR69" s="830"/>
      <c r="AS69" s="830"/>
      <c r="AT69" s="830"/>
      <c r="AU69" s="830" t="s">
        <v>585</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588</v>
      </c>
      <c r="C70" s="874"/>
      <c r="D70" s="874"/>
      <c r="E70" s="874"/>
      <c r="F70" s="874"/>
      <c r="G70" s="874"/>
      <c r="H70" s="874"/>
      <c r="I70" s="874"/>
      <c r="J70" s="874"/>
      <c r="K70" s="874"/>
      <c r="L70" s="874"/>
      <c r="M70" s="874"/>
      <c r="N70" s="874"/>
      <c r="O70" s="874"/>
      <c r="P70" s="875"/>
      <c r="Q70" s="876">
        <v>161</v>
      </c>
      <c r="R70" s="830"/>
      <c r="S70" s="830"/>
      <c r="T70" s="830"/>
      <c r="U70" s="830"/>
      <c r="V70" s="830">
        <v>99</v>
      </c>
      <c r="W70" s="830"/>
      <c r="X70" s="830"/>
      <c r="Y70" s="830"/>
      <c r="Z70" s="830"/>
      <c r="AA70" s="830">
        <v>62</v>
      </c>
      <c r="AB70" s="830"/>
      <c r="AC70" s="830"/>
      <c r="AD70" s="830"/>
      <c r="AE70" s="830"/>
      <c r="AF70" s="830">
        <v>62</v>
      </c>
      <c r="AG70" s="830"/>
      <c r="AH70" s="830"/>
      <c r="AI70" s="830"/>
      <c r="AJ70" s="830"/>
      <c r="AK70" s="830" t="s">
        <v>585</v>
      </c>
      <c r="AL70" s="830"/>
      <c r="AM70" s="830"/>
      <c r="AN70" s="830"/>
      <c r="AO70" s="830"/>
      <c r="AP70" s="830" t="s">
        <v>585</v>
      </c>
      <c r="AQ70" s="830"/>
      <c r="AR70" s="830"/>
      <c r="AS70" s="830"/>
      <c r="AT70" s="830"/>
      <c r="AU70" s="830" t="s">
        <v>585</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589</v>
      </c>
      <c r="C71" s="874"/>
      <c r="D71" s="874"/>
      <c r="E71" s="874"/>
      <c r="F71" s="874"/>
      <c r="G71" s="874"/>
      <c r="H71" s="874"/>
      <c r="I71" s="874"/>
      <c r="J71" s="874"/>
      <c r="K71" s="874"/>
      <c r="L71" s="874"/>
      <c r="M71" s="874"/>
      <c r="N71" s="874"/>
      <c r="O71" s="874"/>
      <c r="P71" s="875"/>
      <c r="Q71" s="876">
        <v>86</v>
      </c>
      <c r="R71" s="830"/>
      <c r="S71" s="830"/>
      <c r="T71" s="830"/>
      <c r="U71" s="830"/>
      <c r="V71" s="830">
        <v>68</v>
      </c>
      <c r="W71" s="830"/>
      <c r="X71" s="830"/>
      <c r="Y71" s="830"/>
      <c r="Z71" s="830"/>
      <c r="AA71" s="830">
        <v>18</v>
      </c>
      <c r="AB71" s="830"/>
      <c r="AC71" s="830"/>
      <c r="AD71" s="830"/>
      <c r="AE71" s="830"/>
      <c r="AF71" s="830">
        <v>18</v>
      </c>
      <c r="AG71" s="830"/>
      <c r="AH71" s="830"/>
      <c r="AI71" s="830"/>
      <c r="AJ71" s="830"/>
      <c r="AK71" s="830" t="s">
        <v>585</v>
      </c>
      <c r="AL71" s="830"/>
      <c r="AM71" s="830"/>
      <c r="AN71" s="830"/>
      <c r="AO71" s="830"/>
      <c r="AP71" s="830" t="s">
        <v>585</v>
      </c>
      <c r="AQ71" s="830"/>
      <c r="AR71" s="830"/>
      <c r="AS71" s="830"/>
      <c r="AT71" s="830"/>
      <c r="AU71" s="830" t="s">
        <v>585</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590</v>
      </c>
      <c r="C72" s="874"/>
      <c r="D72" s="874"/>
      <c r="E72" s="874"/>
      <c r="F72" s="874"/>
      <c r="G72" s="874"/>
      <c r="H72" s="874"/>
      <c r="I72" s="874"/>
      <c r="J72" s="874"/>
      <c r="K72" s="874"/>
      <c r="L72" s="874"/>
      <c r="M72" s="874"/>
      <c r="N72" s="874"/>
      <c r="O72" s="874"/>
      <c r="P72" s="875"/>
      <c r="Q72" s="876">
        <v>225614</v>
      </c>
      <c r="R72" s="830"/>
      <c r="S72" s="830"/>
      <c r="T72" s="830"/>
      <c r="U72" s="830"/>
      <c r="V72" s="830">
        <v>216457</v>
      </c>
      <c r="W72" s="830"/>
      <c r="X72" s="830"/>
      <c r="Y72" s="830"/>
      <c r="Z72" s="830"/>
      <c r="AA72" s="830">
        <v>9156</v>
      </c>
      <c r="AB72" s="830"/>
      <c r="AC72" s="830"/>
      <c r="AD72" s="830"/>
      <c r="AE72" s="830"/>
      <c r="AF72" s="830">
        <v>9156</v>
      </c>
      <c r="AG72" s="830"/>
      <c r="AH72" s="830"/>
      <c r="AI72" s="830"/>
      <c r="AJ72" s="830"/>
      <c r="AK72" s="830" t="s">
        <v>585</v>
      </c>
      <c r="AL72" s="830"/>
      <c r="AM72" s="830"/>
      <c r="AN72" s="830"/>
      <c r="AO72" s="830"/>
      <c r="AP72" s="830" t="s">
        <v>585</v>
      </c>
      <c r="AQ72" s="830"/>
      <c r="AR72" s="830"/>
      <c r="AS72" s="830"/>
      <c r="AT72" s="830"/>
      <c r="AU72" s="830" t="s">
        <v>585</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396</v>
      </c>
      <c r="B88" s="789" t="s">
        <v>428</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9240</v>
      </c>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789" t="s">
        <v>429</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295</v>
      </c>
      <c r="CS102" s="852"/>
      <c r="CT102" s="852"/>
      <c r="CU102" s="852"/>
      <c r="CV102" s="891"/>
      <c r="CW102" s="890">
        <v>63</v>
      </c>
      <c r="CX102" s="852"/>
      <c r="CY102" s="852"/>
      <c r="CZ102" s="852"/>
      <c r="DA102" s="891"/>
      <c r="DB102" s="890">
        <v>23</v>
      </c>
      <c r="DC102" s="852"/>
      <c r="DD102" s="852"/>
      <c r="DE102" s="852"/>
      <c r="DF102" s="891"/>
      <c r="DG102" s="890"/>
      <c r="DH102" s="852"/>
      <c r="DI102" s="852"/>
      <c r="DJ102" s="852"/>
      <c r="DK102" s="891"/>
      <c r="DL102" s="890"/>
      <c r="DM102" s="852"/>
      <c r="DN102" s="852"/>
      <c r="DO102" s="852"/>
      <c r="DP102" s="891"/>
      <c r="DQ102" s="890">
        <v>21</v>
      </c>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430</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431</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434</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435</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436</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437</v>
      </c>
      <c r="AB109" s="893"/>
      <c r="AC109" s="893"/>
      <c r="AD109" s="893"/>
      <c r="AE109" s="894"/>
      <c r="AF109" s="892" t="s">
        <v>438</v>
      </c>
      <c r="AG109" s="893"/>
      <c r="AH109" s="893"/>
      <c r="AI109" s="893"/>
      <c r="AJ109" s="894"/>
      <c r="AK109" s="892" t="s">
        <v>309</v>
      </c>
      <c r="AL109" s="893"/>
      <c r="AM109" s="893"/>
      <c r="AN109" s="893"/>
      <c r="AO109" s="894"/>
      <c r="AP109" s="892" t="s">
        <v>439</v>
      </c>
      <c r="AQ109" s="893"/>
      <c r="AR109" s="893"/>
      <c r="AS109" s="893"/>
      <c r="AT109" s="895"/>
      <c r="AU109" s="912" t="s">
        <v>436</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437</v>
      </c>
      <c r="BR109" s="893"/>
      <c r="BS109" s="893"/>
      <c r="BT109" s="893"/>
      <c r="BU109" s="894"/>
      <c r="BV109" s="892" t="s">
        <v>438</v>
      </c>
      <c r="BW109" s="893"/>
      <c r="BX109" s="893"/>
      <c r="BY109" s="893"/>
      <c r="BZ109" s="894"/>
      <c r="CA109" s="892" t="s">
        <v>309</v>
      </c>
      <c r="CB109" s="893"/>
      <c r="CC109" s="893"/>
      <c r="CD109" s="893"/>
      <c r="CE109" s="894"/>
      <c r="CF109" s="913" t="s">
        <v>439</v>
      </c>
      <c r="CG109" s="913"/>
      <c r="CH109" s="913"/>
      <c r="CI109" s="913"/>
      <c r="CJ109" s="913"/>
      <c r="CK109" s="892" t="s">
        <v>440</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437</v>
      </c>
      <c r="DH109" s="893"/>
      <c r="DI109" s="893"/>
      <c r="DJ109" s="893"/>
      <c r="DK109" s="894"/>
      <c r="DL109" s="892" t="s">
        <v>438</v>
      </c>
      <c r="DM109" s="893"/>
      <c r="DN109" s="893"/>
      <c r="DO109" s="893"/>
      <c r="DP109" s="894"/>
      <c r="DQ109" s="892" t="s">
        <v>309</v>
      </c>
      <c r="DR109" s="893"/>
      <c r="DS109" s="893"/>
      <c r="DT109" s="893"/>
      <c r="DU109" s="894"/>
      <c r="DV109" s="892" t="s">
        <v>439</v>
      </c>
      <c r="DW109" s="893"/>
      <c r="DX109" s="893"/>
      <c r="DY109" s="893"/>
      <c r="DZ109" s="895"/>
    </row>
    <row r="110" spans="1:131" s="230" customFormat="1" ht="26.25" customHeight="1" x14ac:dyDescent="0.2">
      <c r="A110" s="896" t="s">
        <v>441</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4417943</v>
      </c>
      <c r="AB110" s="900"/>
      <c r="AC110" s="900"/>
      <c r="AD110" s="900"/>
      <c r="AE110" s="901"/>
      <c r="AF110" s="902">
        <v>4780409</v>
      </c>
      <c r="AG110" s="900"/>
      <c r="AH110" s="900"/>
      <c r="AI110" s="900"/>
      <c r="AJ110" s="901"/>
      <c r="AK110" s="902">
        <v>5206249</v>
      </c>
      <c r="AL110" s="900"/>
      <c r="AM110" s="900"/>
      <c r="AN110" s="900"/>
      <c r="AO110" s="901"/>
      <c r="AP110" s="903">
        <v>21.4</v>
      </c>
      <c r="AQ110" s="904"/>
      <c r="AR110" s="904"/>
      <c r="AS110" s="904"/>
      <c r="AT110" s="905"/>
      <c r="AU110" s="906" t="s">
        <v>75</v>
      </c>
      <c r="AV110" s="907"/>
      <c r="AW110" s="907"/>
      <c r="AX110" s="907"/>
      <c r="AY110" s="907"/>
      <c r="AZ110" s="929" t="s">
        <v>442</v>
      </c>
      <c r="BA110" s="897"/>
      <c r="BB110" s="897"/>
      <c r="BC110" s="897"/>
      <c r="BD110" s="897"/>
      <c r="BE110" s="897"/>
      <c r="BF110" s="897"/>
      <c r="BG110" s="897"/>
      <c r="BH110" s="897"/>
      <c r="BI110" s="897"/>
      <c r="BJ110" s="897"/>
      <c r="BK110" s="897"/>
      <c r="BL110" s="897"/>
      <c r="BM110" s="897"/>
      <c r="BN110" s="897"/>
      <c r="BO110" s="897"/>
      <c r="BP110" s="898"/>
      <c r="BQ110" s="930">
        <v>62069599</v>
      </c>
      <c r="BR110" s="931"/>
      <c r="BS110" s="931"/>
      <c r="BT110" s="931"/>
      <c r="BU110" s="931"/>
      <c r="BV110" s="931">
        <v>61639045</v>
      </c>
      <c r="BW110" s="931"/>
      <c r="BX110" s="931"/>
      <c r="BY110" s="931"/>
      <c r="BZ110" s="931"/>
      <c r="CA110" s="931">
        <v>60566035</v>
      </c>
      <c r="CB110" s="931"/>
      <c r="CC110" s="931"/>
      <c r="CD110" s="931"/>
      <c r="CE110" s="931"/>
      <c r="CF110" s="944">
        <v>249.3</v>
      </c>
      <c r="CG110" s="945"/>
      <c r="CH110" s="945"/>
      <c r="CI110" s="945"/>
      <c r="CJ110" s="945"/>
      <c r="CK110" s="946" t="s">
        <v>443</v>
      </c>
      <c r="CL110" s="947"/>
      <c r="CM110" s="929" t="s">
        <v>444</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236</v>
      </c>
      <c r="DH110" s="931"/>
      <c r="DI110" s="931"/>
      <c r="DJ110" s="931"/>
      <c r="DK110" s="931"/>
      <c r="DL110" s="931" t="s">
        <v>236</v>
      </c>
      <c r="DM110" s="931"/>
      <c r="DN110" s="931"/>
      <c r="DO110" s="931"/>
      <c r="DP110" s="931"/>
      <c r="DQ110" s="931" t="s">
        <v>236</v>
      </c>
      <c r="DR110" s="931"/>
      <c r="DS110" s="931"/>
      <c r="DT110" s="931"/>
      <c r="DU110" s="931"/>
      <c r="DV110" s="932" t="s">
        <v>445</v>
      </c>
      <c r="DW110" s="932"/>
      <c r="DX110" s="932"/>
      <c r="DY110" s="932"/>
      <c r="DZ110" s="933"/>
    </row>
    <row r="111" spans="1:131" s="230" customFormat="1" ht="26.25" customHeight="1" x14ac:dyDescent="0.2">
      <c r="A111" s="934" t="s">
        <v>446</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236</v>
      </c>
      <c r="AB111" s="938"/>
      <c r="AC111" s="938"/>
      <c r="AD111" s="938"/>
      <c r="AE111" s="939"/>
      <c r="AF111" s="940" t="s">
        <v>236</v>
      </c>
      <c r="AG111" s="938"/>
      <c r="AH111" s="938"/>
      <c r="AI111" s="938"/>
      <c r="AJ111" s="939"/>
      <c r="AK111" s="940" t="s">
        <v>392</v>
      </c>
      <c r="AL111" s="938"/>
      <c r="AM111" s="938"/>
      <c r="AN111" s="938"/>
      <c r="AO111" s="939"/>
      <c r="AP111" s="941" t="s">
        <v>236</v>
      </c>
      <c r="AQ111" s="942"/>
      <c r="AR111" s="942"/>
      <c r="AS111" s="942"/>
      <c r="AT111" s="943"/>
      <c r="AU111" s="908"/>
      <c r="AV111" s="909"/>
      <c r="AW111" s="909"/>
      <c r="AX111" s="909"/>
      <c r="AY111" s="909"/>
      <c r="AZ111" s="922" t="s">
        <v>447</v>
      </c>
      <c r="BA111" s="923"/>
      <c r="BB111" s="923"/>
      <c r="BC111" s="923"/>
      <c r="BD111" s="923"/>
      <c r="BE111" s="923"/>
      <c r="BF111" s="923"/>
      <c r="BG111" s="923"/>
      <c r="BH111" s="923"/>
      <c r="BI111" s="923"/>
      <c r="BJ111" s="923"/>
      <c r="BK111" s="923"/>
      <c r="BL111" s="923"/>
      <c r="BM111" s="923"/>
      <c r="BN111" s="923"/>
      <c r="BO111" s="923"/>
      <c r="BP111" s="924"/>
      <c r="BQ111" s="925">
        <v>611</v>
      </c>
      <c r="BR111" s="926"/>
      <c r="BS111" s="926"/>
      <c r="BT111" s="926"/>
      <c r="BU111" s="926"/>
      <c r="BV111" s="926">
        <v>204</v>
      </c>
      <c r="BW111" s="926"/>
      <c r="BX111" s="926"/>
      <c r="BY111" s="926"/>
      <c r="BZ111" s="926"/>
      <c r="CA111" s="926" t="s">
        <v>392</v>
      </c>
      <c r="CB111" s="926"/>
      <c r="CC111" s="926"/>
      <c r="CD111" s="926"/>
      <c r="CE111" s="926"/>
      <c r="CF111" s="920" t="s">
        <v>236</v>
      </c>
      <c r="CG111" s="921"/>
      <c r="CH111" s="921"/>
      <c r="CI111" s="921"/>
      <c r="CJ111" s="921"/>
      <c r="CK111" s="948"/>
      <c r="CL111" s="949"/>
      <c r="CM111" s="922" t="s">
        <v>448</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236</v>
      </c>
      <c r="DH111" s="926"/>
      <c r="DI111" s="926"/>
      <c r="DJ111" s="926"/>
      <c r="DK111" s="926"/>
      <c r="DL111" s="926" t="s">
        <v>236</v>
      </c>
      <c r="DM111" s="926"/>
      <c r="DN111" s="926"/>
      <c r="DO111" s="926"/>
      <c r="DP111" s="926"/>
      <c r="DQ111" s="926" t="s">
        <v>392</v>
      </c>
      <c r="DR111" s="926"/>
      <c r="DS111" s="926"/>
      <c r="DT111" s="926"/>
      <c r="DU111" s="926"/>
      <c r="DV111" s="927" t="s">
        <v>236</v>
      </c>
      <c r="DW111" s="927"/>
      <c r="DX111" s="927"/>
      <c r="DY111" s="927"/>
      <c r="DZ111" s="928"/>
    </row>
    <row r="112" spans="1:131" s="230" customFormat="1" ht="26.25" customHeight="1" x14ac:dyDescent="0.2">
      <c r="A112" s="952" t="s">
        <v>449</v>
      </c>
      <c r="B112" s="953"/>
      <c r="C112" s="923" t="s">
        <v>450</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451</v>
      </c>
      <c r="AB112" s="959"/>
      <c r="AC112" s="959"/>
      <c r="AD112" s="959"/>
      <c r="AE112" s="960"/>
      <c r="AF112" s="961" t="s">
        <v>445</v>
      </c>
      <c r="AG112" s="959"/>
      <c r="AH112" s="959"/>
      <c r="AI112" s="959"/>
      <c r="AJ112" s="960"/>
      <c r="AK112" s="961" t="s">
        <v>236</v>
      </c>
      <c r="AL112" s="959"/>
      <c r="AM112" s="959"/>
      <c r="AN112" s="959"/>
      <c r="AO112" s="960"/>
      <c r="AP112" s="962" t="s">
        <v>451</v>
      </c>
      <c r="AQ112" s="963"/>
      <c r="AR112" s="963"/>
      <c r="AS112" s="963"/>
      <c r="AT112" s="964"/>
      <c r="AU112" s="908"/>
      <c r="AV112" s="909"/>
      <c r="AW112" s="909"/>
      <c r="AX112" s="909"/>
      <c r="AY112" s="909"/>
      <c r="AZ112" s="922" t="s">
        <v>452</v>
      </c>
      <c r="BA112" s="923"/>
      <c r="BB112" s="923"/>
      <c r="BC112" s="923"/>
      <c r="BD112" s="923"/>
      <c r="BE112" s="923"/>
      <c r="BF112" s="923"/>
      <c r="BG112" s="923"/>
      <c r="BH112" s="923"/>
      <c r="BI112" s="923"/>
      <c r="BJ112" s="923"/>
      <c r="BK112" s="923"/>
      <c r="BL112" s="923"/>
      <c r="BM112" s="923"/>
      <c r="BN112" s="923"/>
      <c r="BO112" s="923"/>
      <c r="BP112" s="924"/>
      <c r="BQ112" s="925">
        <v>18065381</v>
      </c>
      <c r="BR112" s="926"/>
      <c r="BS112" s="926"/>
      <c r="BT112" s="926"/>
      <c r="BU112" s="926"/>
      <c r="BV112" s="926">
        <v>16067403</v>
      </c>
      <c r="BW112" s="926"/>
      <c r="BX112" s="926"/>
      <c r="BY112" s="926"/>
      <c r="BZ112" s="926"/>
      <c r="CA112" s="926">
        <v>14821837</v>
      </c>
      <c r="CB112" s="926"/>
      <c r="CC112" s="926"/>
      <c r="CD112" s="926"/>
      <c r="CE112" s="926"/>
      <c r="CF112" s="920">
        <v>61</v>
      </c>
      <c r="CG112" s="921"/>
      <c r="CH112" s="921"/>
      <c r="CI112" s="921"/>
      <c r="CJ112" s="921"/>
      <c r="CK112" s="948"/>
      <c r="CL112" s="949"/>
      <c r="CM112" s="922" t="s">
        <v>453</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236</v>
      </c>
      <c r="DH112" s="926"/>
      <c r="DI112" s="926"/>
      <c r="DJ112" s="926"/>
      <c r="DK112" s="926"/>
      <c r="DL112" s="926" t="s">
        <v>451</v>
      </c>
      <c r="DM112" s="926"/>
      <c r="DN112" s="926"/>
      <c r="DO112" s="926"/>
      <c r="DP112" s="926"/>
      <c r="DQ112" s="926" t="s">
        <v>451</v>
      </c>
      <c r="DR112" s="926"/>
      <c r="DS112" s="926"/>
      <c r="DT112" s="926"/>
      <c r="DU112" s="926"/>
      <c r="DV112" s="927" t="s">
        <v>236</v>
      </c>
      <c r="DW112" s="927"/>
      <c r="DX112" s="927"/>
      <c r="DY112" s="927"/>
      <c r="DZ112" s="928"/>
    </row>
    <row r="113" spans="1:130" s="230" customFormat="1" ht="26.25" customHeight="1" x14ac:dyDescent="0.2">
      <c r="A113" s="954"/>
      <c r="B113" s="955"/>
      <c r="C113" s="923" t="s">
        <v>454</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1580103</v>
      </c>
      <c r="AB113" s="938"/>
      <c r="AC113" s="938"/>
      <c r="AD113" s="938"/>
      <c r="AE113" s="939"/>
      <c r="AF113" s="940">
        <v>1427524</v>
      </c>
      <c r="AG113" s="938"/>
      <c r="AH113" s="938"/>
      <c r="AI113" s="938"/>
      <c r="AJ113" s="939"/>
      <c r="AK113" s="940">
        <v>1445391</v>
      </c>
      <c r="AL113" s="938"/>
      <c r="AM113" s="938"/>
      <c r="AN113" s="938"/>
      <c r="AO113" s="939"/>
      <c r="AP113" s="941">
        <v>5.9</v>
      </c>
      <c r="AQ113" s="942"/>
      <c r="AR113" s="942"/>
      <c r="AS113" s="942"/>
      <c r="AT113" s="943"/>
      <c r="AU113" s="908"/>
      <c r="AV113" s="909"/>
      <c r="AW113" s="909"/>
      <c r="AX113" s="909"/>
      <c r="AY113" s="909"/>
      <c r="AZ113" s="922" t="s">
        <v>455</v>
      </c>
      <c r="BA113" s="923"/>
      <c r="BB113" s="923"/>
      <c r="BC113" s="923"/>
      <c r="BD113" s="923"/>
      <c r="BE113" s="923"/>
      <c r="BF113" s="923"/>
      <c r="BG113" s="923"/>
      <c r="BH113" s="923"/>
      <c r="BI113" s="923"/>
      <c r="BJ113" s="923"/>
      <c r="BK113" s="923"/>
      <c r="BL113" s="923"/>
      <c r="BM113" s="923"/>
      <c r="BN113" s="923"/>
      <c r="BO113" s="923"/>
      <c r="BP113" s="924"/>
      <c r="BQ113" s="925" t="s">
        <v>236</v>
      </c>
      <c r="BR113" s="926"/>
      <c r="BS113" s="926"/>
      <c r="BT113" s="926"/>
      <c r="BU113" s="926"/>
      <c r="BV113" s="926" t="s">
        <v>445</v>
      </c>
      <c r="BW113" s="926"/>
      <c r="BX113" s="926"/>
      <c r="BY113" s="926"/>
      <c r="BZ113" s="926"/>
      <c r="CA113" s="926" t="s">
        <v>451</v>
      </c>
      <c r="CB113" s="926"/>
      <c r="CC113" s="926"/>
      <c r="CD113" s="926"/>
      <c r="CE113" s="926"/>
      <c r="CF113" s="920" t="s">
        <v>451</v>
      </c>
      <c r="CG113" s="921"/>
      <c r="CH113" s="921"/>
      <c r="CI113" s="921"/>
      <c r="CJ113" s="921"/>
      <c r="CK113" s="948"/>
      <c r="CL113" s="949"/>
      <c r="CM113" s="922" t="s">
        <v>456</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451</v>
      </c>
      <c r="DH113" s="959"/>
      <c r="DI113" s="959"/>
      <c r="DJ113" s="959"/>
      <c r="DK113" s="960"/>
      <c r="DL113" s="961" t="s">
        <v>451</v>
      </c>
      <c r="DM113" s="959"/>
      <c r="DN113" s="959"/>
      <c r="DO113" s="959"/>
      <c r="DP113" s="960"/>
      <c r="DQ113" s="961" t="s">
        <v>236</v>
      </c>
      <c r="DR113" s="959"/>
      <c r="DS113" s="959"/>
      <c r="DT113" s="959"/>
      <c r="DU113" s="960"/>
      <c r="DV113" s="962" t="s">
        <v>236</v>
      </c>
      <c r="DW113" s="963"/>
      <c r="DX113" s="963"/>
      <c r="DY113" s="963"/>
      <c r="DZ113" s="964"/>
    </row>
    <row r="114" spans="1:130" s="230" customFormat="1" ht="26.25" customHeight="1" x14ac:dyDescent="0.2">
      <c r="A114" s="954"/>
      <c r="B114" s="955"/>
      <c r="C114" s="923" t="s">
        <v>457</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t="s">
        <v>236</v>
      </c>
      <c r="AB114" s="959"/>
      <c r="AC114" s="959"/>
      <c r="AD114" s="959"/>
      <c r="AE114" s="960"/>
      <c r="AF114" s="961" t="s">
        <v>236</v>
      </c>
      <c r="AG114" s="959"/>
      <c r="AH114" s="959"/>
      <c r="AI114" s="959"/>
      <c r="AJ114" s="960"/>
      <c r="AK114" s="961" t="s">
        <v>236</v>
      </c>
      <c r="AL114" s="959"/>
      <c r="AM114" s="959"/>
      <c r="AN114" s="959"/>
      <c r="AO114" s="960"/>
      <c r="AP114" s="962" t="s">
        <v>445</v>
      </c>
      <c r="AQ114" s="963"/>
      <c r="AR114" s="963"/>
      <c r="AS114" s="963"/>
      <c r="AT114" s="964"/>
      <c r="AU114" s="908"/>
      <c r="AV114" s="909"/>
      <c r="AW114" s="909"/>
      <c r="AX114" s="909"/>
      <c r="AY114" s="909"/>
      <c r="AZ114" s="922" t="s">
        <v>458</v>
      </c>
      <c r="BA114" s="923"/>
      <c r="BB114" s="923"/>
      <c r="BC114" s="923"/>
      <c r="BD114" s="923"/>
      <c r="BE114" s="923"/>
      <c r="BF114" s="923"/>
      <c r="BG114" s="923"/>
      <c r="BH114" s="923"/>
      <c r="BI114" s="923"/>
      <c r="BJ114" s="923"/>
      <c r="BK114" s="923"/>
      <c r="BL114" s="923"/>
      <c r="BM114" s="923"/>
      <c r="BN114" s="923"/>
      <c r="BO114" s="923"/>
      <c r="BP114" s="924"/>
      <c r="BQ114" s="925">
        <v>6773666</v>
      </c>
      <c r="BR114" s="926"/>
      <c r="BS114" s="926"/>
      <c r="BT114" s="926"/>
      <c r="BU114" s="926"/>
      <c r="BV114" s="926">
        <v>6452150</v>
      </c>
      <c r="BW114" s="926"/>
      <c r="BX114" s="926"/>
      <c r="BY114" s="926"/>
      <c r="BZ114" s="926"/>
      <c r="CA114" s="926">
        <v>6434314</v>
      </c>
      <c r="CB114" s="926"/>
      <c r="CC114" s="926"/>
      <c r="CD114" s="926"/>
      <c r="CE114" s="926"/>
      <c r="CF114" s="920">
        <v>26.5</v>
      </c>
      <c r="CG114" s="921"/>
      <c r="CH114" s="921"/>
      <c r="CI114" s="921"/>
      <c r="CJ114" s="921"/>
      <c r="CK114" s="948"/>
      <c r="CL114" s="949"/>
      <c r="CM114" s="922" t="s">
        <v>459</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445</v>
      </c>
      <c r="DH114" s="959"/>
      <c r="DI114" s="959"/>
      <c r="DJ114" s="959"/>
      <c r="DK114" s="960"/>
      <c r="DL114" s="961" t="s">
        <v>236</v>
      </c>
      <c r="DM114" s="959"/>
      <c r="DN114" s="959"/>
      <c r="DO114" s="959"/>
      <c r="DP114" s="960"/>
      <c r="DQ114" s="961" t="s">
        <v>392</v>
      </c>
      <c r="DR114" s="959"/>
      <c r="DS114" s="959"/>
      <c r="DT114" s="959"/>
      <c r="DU114" s="960"/>
      <c r="DV114" s="962" t="s">
        <v>392</v>
      </c>
      <c r="DW114" s="963"/>
      <c r="DX114" s="963"/>
      <c r="DY114" s="963"/>
      <c r="DZ114" s="964"/>
    </row>
    <row r="115" spans="1:130" s="230" customFormat="1" ht="26.25" customHeight="1" x14ac:dyDescent="0.2">
      <c r="A115" s="954"/>
      <c r="B115" s="955"/>
      <c r="C115" s="923" t="s">
        <v>460</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38243</v>
      </c>
      <c r="AB115" s="938"/>
      <c r="AC115" s="938"/>
      <c r="AD115" s="938"/>
      <c r="AE115" s="939"/>
      <c r="AF115" s="940">
        <v>38037</v>
      </c>
      <c r="AG115" s="938"/>
      <c r="AH115" s="938"/>
      <c r="AI115" s="938"/>
      <c r="AJ115" s="939"/>
      <c r="AK115" s="940">
        <v>37945</v>
      </c>
      <c r="AL115" s="938"/>
      <c r="AM115" s="938"/>
      <c r="AN115" s="938"/>
      <c r="AO115" s="939"/>
      <c r="AP115" s="941">
        <v>0.2</v>
      </c>
      <c r="AQ115" s="942"/>
      <c r="AR115" s="942"/>
      <c r="AS115" s="942"/>
      <c r="AT115" s="943"/>
      <c r="AU115" s="908"/>
      <c r="AV115" s="909"/>
      <c r="AW115" s="909"/>
      <c r="AX115" s="909"/>
      <c r="AY115" s="909"/>
      <c r="AZ115" s="922" t="s">
        <v>461</v>
      </c>
      <c r="BA115" s="923"/>
      <c r="BB115" s="923"/>
      <c r="BC115" s="923"/>
      <c r="BD115" s="923"/>
      <c r="BE115" s="923"/>
      <c r="BF115" s="923"/>
      <c r="BG115" s="923"/>
      <c r="BH115" s="923"/>
      <c r="BI115" s="923"/>
      <c r="BJ115" s="923"/>
      <c r="BK115" s="923"/>
      <c r="BL115" s="923"/>
      <c r="BM115" s="923"/>
      <c r="BN115" s="923"/>
      <c r="BO115" s="923"/>
      <c r="BP115" s="924"/>
      <c r="BQ115" s="925">
        <v>20863</v>
      </c>
      <c r="BR115" s="926"/>
      <c r="BS115" s="926"/>
      <c r="BT115" s="926"/>
      <c r="BU115" s="926"/>
      <c r="BV115" s="926">
        <v>20790</v>
      </c>
      <c r="BW115" s="926"/>
      <c r="BX115" s="926"/>
      <c r="BY115" s="926"/>
      <c r="BZ115" s="926"/>
      <c r="CA115" s="926">
        <v>20930</v>
      </c>
      <c r="CB115" s="926"/>
      <c r="CC115" s="926"/>
      <c r="CD115" s="926"/>
      <c r="CE115" s="926"/>
      <c r="CF115" s="920">
        <v>0.1</v>
      </c>
      <c r="CG115" s="921"/>
      <c r="CH115" s="921"/>
      <c r="CI115" s="921"/>
      <c r="CJ115" s="921"/>
      <c r="CK115" s="948"/>
      <c r="CL115" s="949"/>
      <c r="CM115" s="922" t="s">
        <v>462</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451</v>
      </c>
      <c r="DH115" s="959"/>
      <c r="DI115" s="959"/>
      <c r="DJ115" s="959"/>
      <c r="DK115" s="960"/>
      <c r="DL115" s="961" t="s">
        <v>236</v>
      </c>
      <c r="DM115" s="959"/>
      <c r="DN115" s="959"/>
      <c r="DO115" s="959"/>
      <c r="DP115" s="960"/>
      <c r="DQ115" s="961" t="s">
        <v>451</v>
      </c>
      <c r="DR115" s="959"/>
      <c r="DS115" s="959"/>
      <c r="DT115" s="959"/>
      <c r="DU115" s="960"/>
      <c r="DV115" s="962" t="s">
        <v>236</v>
      </c>
      <c r="DW115" s="963"/>
      <c r="DX115" s="963"/>
      <c r="DY115" s="963"/>
      <c r="DZ115" s="964"/>
    </row>
    <row r="116" spans="1:130" s="230" customFormat="1" ht="26.25" customHeight="1" x14ac:dyDescent="0.2">
      <c r="A116" s="956"/>
      <c r="B116" s="957"/>
      <c r="C116" s="965" t="s">
        <v>463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445</v>
      </c>
      <c r="AB116" s="959"/>
      <c r="AC116" s="959"/>
      <c r="AD116" s="959"/>
      <c r="AE116" s="960"/>
      <c r="AF116" s="961" t="s">
        <v>445</v>
      </c>
      <c r="AG116" s="959"/>
      <c r="AH116" s="959"/>
      <c r="AI116" s="959"/>
      <c r="AJ116" s="960"/>
      <c r="AK116" s="961" t="s">
        <v>445</v>
      </c>
      <c r="AL116" s="959"/>
      <c r="AM116" s="959"/>
      <c r="AN116" s="959"/>
      <c r="AO116" s="960"/>
      <c r="AP116" s="962" t="s">
        <v>236</v>
      </c>
      <c r="AQ116" s="963"/>
      <c r="AR116" s="963"/>
      <c r="AS116" s="963"/>
      <c r="AT116" s="964"/>
      <c r="AU116" s="908"/>
      <c r="AV116" s="909"/>
      <c r="AW116" s="909"/>
      <c r="AX116" s="909"/>
      <c r="AY116" s="909"/>
      <c r="AZ116" s="967" t="s">
        <v>464</v>
      </c>
      <c r="BA116" s="968"/>
      <c r="BB116" s="968"/>
      <c r="BC116" s="968"/>
      <c r="BD116" s="968"/>
      <c r="BE116" s="968"/>
      <c r="BF116" s="968"/>
      <c r="BG116" s="968"/>
      <c r="BH116" s="968"/>
      <c r="BI116" s="968"/>
      <c r="BJ116" s="968"/>
      <c r="BK116" s="968"/>
      <c r="BL116" s="968"/>
      <c r="BM116" s="968"/>
      <c r="BN116" s="968"/>
      <c r="BO116" s="968"/>
      <c r="BP116" s="969"/>
      <c r="BQ116" s="925" t="s">
        <v>236</v>
      </c>
      <c r="BR116" s="926"/>
      <c r="BS116" s="926"/>
      <c r="BT116" s="926"/>
      <c r="BU116" s="926"/>
      <c r="BV116" s="926" t="s">
        <v>236</v>
      </c>
      <c r="BW116" s="926"/>
      <c r="BX116" s="926"/>
      <c r="BY116" s="926"/>
      <c r="BZ116" s="926"/>
      <c r="CA116" s="926" t="s">
        <v>451</v>
      </c>
      <c r="CB116" s="926"/>
      <c r="CC116" s="926"/>
      <c r="CD116" s="926"/>
      <c r="CE116" s="926"/>
      <c r="CF116" s="920" t="s">
        <v>236</v>
      </c>
      <c r="CG116" s="921"/>
      <c r="CH116" s="921"/>
      <c r="CI116" s="921"/>
      <c r="CJ116" s="921"/>
      <c r="CK116" s="948"/>
      <c r="CL116" s="949"/>
      <c r="CM116" s="922" t="s">
        <v>465</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v>611</v>
      </c>
      <c r="DH116" s="959"/>
      <c r="DI116" s="959"/>
      <c r="DJ116" s="959"/>
      <c r="DK116" s="960"/>
      <c r="DL116" s="961">
        <v>204</v>
      </c>
      <c r="DM116" s="959"/>
      <c r="DN116" s="959"/>
      <c r="DO116" s="959"/>
      <c r="DP116" s="960"/>
      <c r="DQ116" s="961" t="s">
        <v>392</v>
      </c>
      <c r="DR116" s="959"/>
      <c r="DS116" s="959"/>
      <c r="DT116" s="959"/>
      <c r="DU116" s="960"/>
      <c r="DV116" s="962" t="s">
        <v>451</v>
      </c>
      <c r="DW116" s="963"/>
      <c r="DX116" s="963"/>
      <c r="DY116" s="963"/>
      <c r="DZ116" s="964"/>
    </row>
    <row r="117" spans="1:130" s="230" customFormat="1" ht="26.25" customHeight="1" x14ac:dyDescent="0.2">
      <c r="A117" s="912" t="s">
        <v>190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466</v>
      </c>
      <c r="Z117" s="894"/>
      <c r="AA117" s="978">
        <v>6036289</v>
      </c>
      <c r="AB117" s="979"/>
      <c r="AC117" s="979"/>
      <c r="AD117" s="979"/>
      <c r="AE117" s="980"/>
      <c r="AF117" s="981">
        <v>6245970</v>
      </c>
      <c r="AG117" s="979"/>
      <c r="AH117" s="979"/>
      <c r="AI117" s="979"/>
      <c r="AJ117" s="980"/>
      <c r="AK117" s="981">
        <v>6689585</v>
      </c>
      <c r="AL117" s="979"/>
      <c r="AM117" s="979"/>
      <c r="AN117" s="979"/>
      <c r="AO117" s="980"/>
      <c r="AP117" s="982"/>
      <c r="AQ117" s="983"/>
      <c r="AR117" s="983"/>
      <c r="AS117" s="983"/>
      <c r="AT117" s="984"/>
      <c r="AU117" s="908"/>
      <c r="AV117" s="909"/>
      <c r="AW117" s="909"/>
      <c r="AX117" s="909"/>
      <c r="AY117" s="909"/>
      <c r="AZ117" s="974" t="s">
        <v>467</v>
      </c>
      <c r="BA117" s="975"/>
      <c r="BB117" s="975"/>
      <c r="BC117" s="975"/>
      <c r="BD117" s="975"/>
      <c r="BE117" s="975"/>
      <c r="BF117" s="975"/>
      <c r="BG117" s="975"/>
      <c r="BH117" s="975"/>
      <c r="BI117" s="975"/>
      <c r="BJ117" s="975"/>
      <c r="BK117" s="975"/>
      <c r="BL117" s="975"/>
      <c r="BM117" s="975"/>
      <c r="BN117" s="975"/>
      <c r="BO117" s="975"/>
      <c r="BP117" s="976"/>
      <c r="BQ117" s="925" t="s">
        <v>445</v>
      </c>
      <c r="BR117" s="926"/>
      <c r="BS117" s="926"/>
      <c r="BT117" s="926"/>
      <c r="BU117" s="926"/>
      <c r="BV117" s="926" t="s">
        <v>445</v>
      </c>
      <c r="BW117" s="926"/>
      <c r="BX117" s="926"/>
      <c r="BY117" s="926"/>
      <c r="BZ117" s="926"/>
      <c r="CA117" s="926" t="s">
        <v>445</v>
      </c>
      <c r="CB117" s="926"/>
      <c r="CC117" s="926"/>
      <c r="CD117" s="926"/>
      <c r="CE117" s="926"/>
      <c r="CF117" s="920" t="s">
        <v>445</v>
      </c>
      <c r="CG117" s="921"/>
      <c r="CH117" s="921"/>
      <c r="CI117" s="921"/>
      <c r="CJ117" s="921"/>
      <c r="CK117" s="948"/>
      <c r="CL117" s="949"/>
      <c r="CM117" s="922" t="s">
        <v>468</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445</v>
      </c>
      <c r="DH117" s="959"/>
      <c r="DI117" s="959"/>
      <c r="DJ117" s="959"/>
      <c r="DK117" s="960"/>
      <c r="DL117" s="961" t="s">
        <v>236</v>
      </c>
      <c r="DM117" s="959"/>
      <c r="DN117" s="959"/>
      <c r="DO117" s="959"/>
      <c r="DP117" s="960"/>
      <c r="DQ117" s="961" t="s">
        <v>445</v>
      </c>
      <c r="DR117" s="959"/>
      <c r="DS117" s="959"/>
      <c r="DT117" s="959"/>
      <c r="DU117" s="960"/>
      <c r="DV117" s="962" t="s">
        <v>445</v>
      </c>
      <c r="DW117" s="963"/>
      <c r="DX117" s="963"/>
      <c r="DY117" s="963"/>
      <c r="DZ117" s="964"/>
    </row>
    <row r="118" spans="1:130" s="230" customFormat="1" ht="26.25" customHeight="1" x14ac:dyDescent="0.2">
      <c r="A118" s="912" t="s">
        <v>440</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437</v>
      </c>
      <c r="AB118" s="893"/>
      <c r="AC118" s="893"/>
      <c r="AD118" s="893"/>
      <c r="AE118" s="894"/>
      <c r="AF118" s="892" t="s">
        <v>438</v>
      </c>
      <c r="AG118" s="893"/>
      <c r="AH118" s="893"/>
      <c r="AI118" s="893"/>
      <c r="AJ118" s="894"/>
      <c r="AK118" s="892" t="s">
        <v>309</v>
      </c>
      <c r="AL118" s="893"/>
      <c r="AM118" s="893"/>
      <c r="AN118" s="893"/>
      <c r="AO118" s="894"/>
      <c r="AP118" s="970" t="s">
        <v>439</v>
      </c>
      <c r="AQ118" s="971"/>
      <c r="AR118" s="971"/>
      <c r="AS118" s="971"/>
      <c r="AT118" s="972"/>
      <c r="AU118" s="908"/>
      <c r="AV118" s="909"/>
      <c r="AW118" s="909"/>
      <c r="AX118" s="909"/>
      <c r="AY118" s="909"/>
      <c r="AZ118" s="973" t="s">
        <v>469</v>
      </c>
      <c r="BA118" s="965"/>
      <c r="BB118" s="965"/>
      <c r="BC118" s="965"/>
      <c r="BD118" s="965"/>
      <c r="BE118" s="965"/>
      <c r="BF118" s="965"/>
      <c r="BG118" s="965"/>
      <c r="BH118" s="965"/>
      <c r="BI118" s="965"/>
      <c r="BJ118" s="965"/>
      <c r="BK118" s="965"/>
      <c r="BL118" s="965"/>
      <c r="BM118" s="965"/>
      <c r="BN118" s="965"/>
      <c r="BO118" s="965"/>
      <c r="BP118" s="966"/>
      <c r="BQ118" s="999" t="s">
        <v>470</v>
      </c>
      <c r="BR118" s="1000"/>
      <c r="BS118" s="1000"/>
      <c r="BT118" s="1000"/>
      <c r="BU118" s="1000"/>
      <c r="BV118" s="1000" t="s">
        <v>392</v>
      </c>
      <c r="BW118" s="1000"/>
      <c r="BX118" s="1000"/>
      <c r="BY118" s="1000"/>
      <c r="BZ118" s="1000"/>
      <c r="CA118" s="1000" t="s">
        <v>392</v>
      </c>
      <c r="CB118" s="1000"/>
      <c r="CC118" s="1000"/>
      <c r="CD118" s="1000"/>
      <c r="CE118" s="1000"/>
      <c r="CF118" s="920" t="s">
        <v>392</v>
      </c>
      <c r="CG118" s="921"/>
      <c r="CH118" s="921"/>
      <c r="CI118" s="921"/>
      <c r="CJ118" s="921"/>
      <c r="CK118" s="948"/>
      <c r="CL118" s="949"/>
      <c r="CM118" s="922" t="s">
        <v>471</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392</v>
      </c>
      <c r="DH118" s="959"/>
      <c r="DI118" s="959"/>
      <c r="DJ118" s="959"/>
      <c r="DK118" s="960"/>
      <c r="DL118" s="961" t="s">
        <v>392</v>
      </c>
      <c r="DM118" s="959"/>
      <c r="DN118" s="959"/>
      <c r="DO118" s="959"/>
      <c r="DP118" s="960"/>
      <c r="DQ118" s="961" t="s">
        <v>236</v>
      </c>
      <c r="DR118" s="959"/>
      <c r="DS118" s="959"/>
      <c r="DT118" s="959"/>
      <c r="DU118" s="960"/>
      <c r="DV118" s="962" t="s">
        <v>236</v>
      </c>
      <c r="DW118" s="963"/>
      <c r="DX118" s="963"/>
      <c r="DY118" s="963"/>
      <c r="DZ118" s="964"/>
    </row>
    <row r="119" spans="1:130" s="230" customFormat="1" ht="26.25" customHeight="1" x14ac:dyDescent="0.2">
      <c r="A119" s="1056" t="s">
        <v>443</v>
      </c>
      <c r="B119" s="947"/>
      <c r="C119" s="929" t="s">
        <v>444</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v>37632</v>
      </c>
      <c r="AB119" s="900"/>
      <c r="AC119" s="900"/>
      <c r="AD119" s="900"/>
      <c r="AE119" s="901"/>
      <c r="AF119" s="902">
        <v>37630</v>
      </c>
      <c r="AG119" s="900"/>
      <c r="AH119" s="900"/>
      <c r="AI119" s="900"/>
      <c r="AJ119" s="901"/>
      <c r="AK119" s="902">
        <v>37741</v>
      </c>
      <c r="AL119" s="900"/>
      <c r="AM119" s="900"/>
      <c r="AN119" s="900"/>
      <c r="AO119" s="901"/>
      <c r="AP119" s="903">
        <v>0.2</v>
      </c>
      <c r="AQ119" s="904"/>
      <c r="AR119" s="904"/>
      <c r="AS119" s="904"/>
      <c r="AT119" s="905"/>
      <c r="AU119" s="910"/>
      <c r="AV119" s="911"/>
      <c r="AW119" s="911"/>
      <c r="AX119" s="911"/>
      <c r="AY119" s="911"/>
      <c r="AZ119" s="251" t="s">
        <v>190</v>
      </c>
      <c r="BA119" s="251"/>
      <c r="BB119" s="251"/>
      <c r="BC119" s="251"/>
      <c r="BD119" s="251"/>
      <c r="BE119" s="251"/>
      <c r="BF119" s="251"/>
      <c r="BG119" s="251"/>
      <c r="BH119" s="251"/>
      <c r="BI119" s="251"/>
      <c r="BJ119" s="251"/>
      <c r="BK119" s="251"/>
      <c r="BL119" s="251"/>
      <c r="BM119" s="251"/>
      <c r="BN119" s="251"/>
      <c r="BO119" s="977" t="s">
        <v>472</v>
      </c>
      <c r="BP119" s="1005"/>
      <c r="BQ119" s="999">
        <v>86930120</v>
      </c>
      <c r="BR119" s="1000"/>
      <c r="BS119" s="1000"/>
      <c r="BT119" s="1000"/>
      <c r="BU119" s="1000"/>
      <c r="BV119" s="1000">
        <v>84179592</v>
      </c>
      <c r="BW119" s="1000"/>
      <c r="BX119" s="1000"/>
      <c r="BY119" s="1000"/>
      <c r="BZ119" s="1000"/>
      <c r="CA119" s="1000">
        <v>81843116</v>
      </c>
      <c r="CB119" s="1000"/>
      <c r="CC119" s="1000"/>
      <c r="CD119" s="1000"/>
      <c r="CE119" s="1000"/>
      <c r="CF119" s="1001"/>
      <c r="CG119" s="1002"/>
      <c r="CH119" s="1002"/>
      <c r="CI119" s="1002"/>
      <c r="CJ119" s="1003"/>
      <c r="CK119" s="950"/>
      <c r="CL119" s="951"/>
      <c r="CM119" s="973" t="s">
        <v>473</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236</v>
      </c>
      <c r="DH119" s="986"/>
      <c r="DI119" s="986"/>
      <c r="DJ119" s="986"/>
      <c r="DK119" s="987"/>
      <c r="DL119" s="985" t="s">
        <v>236</v>
      </c>
      <c r="DM119" s="986"/>
      <c r="DN119" s="986"/>
      <c r="DO119" s="986"/>
      <c r="DP119" s="987"/>
      <c r="DQ119" s="985" t="s">
        <v>236</v>
      </c>
      <c r="DR119" s="986"/>
      <c r="DS119" s="986"/>
      <c r="DT119" s="986"/>
      <c r="DU119" s="987"/>
      <c r="DV119" s="988" t="s">
        <v>392</v>
      </c>
      <c r="DW119" s="989"/>
      <c r="DX119" s="989"/>
      <c r="DY119" s="989"/>
      <c r="DZ119" s="990"/>
    </row>
    <row r="120" spans="1:130" s="230" customFormat="1" ht="26.25" customHeight="1" x14ac:dyDescent="0.2">
      <c r="A120" s="1057"/>
      <c r="B120" s="949"/>
      <c r="C120" s="922" t="s">
        <v>448</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470</v>
      </c>
      <c r="AB120" s="959"/>
      <c r="AC120" s="959"/>
      <c r="AD120" s="959"/>
      <c r="AE120" s="960"/>
      <c r="AF120" s="961" t="s">
        <v>392</v>
      </c>
      <c r="AG120" s="959"/>
      <c r="AH120" s="959"/>
      <c r="AI120" s="959"/>
      <c r="AJ120" s="960"/>
      <c r="AK120" s="961" t="s">
        <v>392</v>
      </c>
      <c r="AL120" s="959"/>
      <c r="AM120" s="959"/>
      <c r="AN120" s="959"/>
      <c r="AO120" s="960"/>
      <c r="AP120" s="962" t="s">
        <v>236</v>
      </c>
      <c r="AQ120" s="963"/>
      <c r="AR120" s="963"/>
      <c r="AS120" s="963"/>
      <c r="AT120" s="964"/>
      <c r="AU120" s="991" t="s">
        <v>474</v>
      </c>
      <c r="AV120" s="992"/>
      <c r="AW120" s="992"/>
      <c r="AX120" s="992"/>
      <c r="AY120" s="993"/>
      <c r="AZ120" s="929" t="s">
        <v>475</v>
      </c>
      <c r="BA120" s="897"/>
      <c r="BB120" s="897"/>
      <c r="BC120" s="897"/>
      <c r="BD120" s="897"/>
      <c r="BE120" s="897"/>
      <c r="BF120" s="897"/>
      <c r="BG120" s="897"/>
      <c r="BH120" s="897"/>
      <c r="BI120" s="897"/>
      <c r="BJ120" s="897"/>
      <c r="BK120" s="897"/>
      <c r="BL120" s="897"/>
      <c r="BM120" s="897"/>
      <c r="BN120" s="897"/>
      <c r="BO120" s="897"/>
      <c r="BP120" s="898"/>
      <c r="BQ120" s="930">
        <v>10262537</v>
      </c>
      <c r="BR120" s="931"/>
      <c r="BS120" s="931"/>
      <c r="BT120" s="931"/>
      <c r="BU120" s="931"/>
      <c r="BV120" s="931">
        <v>12628929</v>
      </c>
      <c r="BW120" s="931"/>
      <c r="BX120" s="931"/>
      <c r="BY120" s="931"/>
      <c r="BZ120" s="931"/>
      <c r="CA120" s="931">
        <v>12707744</v>
      </c>
      <c r="CB120" s="931"/>
      <c r="CC120" s="931"/>
      <c r="CD120" s="931"/>
      <c r="CE120" s="931"/>
      <c r="CF120" s="944">
        <v>52.3</v>
      </c>
      <c r="CG120" s="945"/>
      <c r="CH120" s="945"/>
      <c r="CI120" s="945"/>
      <c r="CJ120" s="945"/>
      <c r="CK120" s="1006" t="s">
        <v>476</v>
      </c>
      <c r="CL120" s="1007"/>
      <c r="CM120" s="1007"/>
      <c r="CN120" s="1007"/>
      <c r="CO120" s="1008"/>
      <c r="CP120" s="1014" t="s">
        <v>477</v>
      </c>
      <c r="CQ120" s="1015"/>
      <c r="CR120" s="1015"/>
      <c r="CS120" s="1015"/>
      <c r="CT120" s="1015"/>
      <c r="CU120" s="1015"/>
      <c r="CV120" s="1015"/>
      <c r="CW120" s="1015"/>
      <c r="CX120" s="1015"/>
      <c r="CY120" s="1015"/>
      <c r="CZ120" s="1015"/>
      <c r="DA120" s="1015"/>
      <c r="DB120" s="1015"/>
      <c r="DC120" s="1015"/>
      <c r="DD120" s="1015"/>
      <c r="DE120" s="1015"/>
      <c r="DF120" s="1016"/>
      <c r="DG120" s="930">
        <v>16168050</v>
      </c>
      <c r="DH120" s="931"/>
      <c r="DI120" s="931"/>
      <c r="DJ120" s="931"/>
      <c r="DK120" s="931"/>
      <c r="DL120" s="931">
        <v>14403405</v>
      </c>
      <c r="DM120" s="931"/>
      <c r="DN120" s="931"/>
      <c r="DO120" s="931"/>
      <c r="DP120" s="931"/>
      <c r="DQ120" s="931">
        <v>13185775</v>
      </c>
      <c r="DR120" s="931"/>
      <c r="DS120" s="931"/>
      <c r="DT120" s="931"/>
      <c r="DU120" s="931"/>
      <c r="DV120" s="932">
        <v>54.3</v>
      </c>
      <c r="DW120" s="932"/>
      <c r="DX120" s="932"/>
      <c r="DY120" s="932"/>
      <c r="DZ120" s="933"/>
    </row>
    <row r="121" spans="1:130" s="230" customFormat="1" ht="26.25" customHeight="1" x14ac:dyDescent="0.2">
      <c r="A121" s="1057"/>
      <c r="B121" s="949"/>
      <c r="C121" s="974" t="s">
        <v>478</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236</v>
      </c>
      <c r="AB121" s="959"/>
      <c r="AC121" s="959"/>
      <c r="AD121" s="959"/>
      <c r="AE121" s="960"/>
      <c r="AF121" s="961" t="s">
        <v>236</v>
      </c>
      <c r="AG121" s="959"/>
      <c r="AH121" s="959"/>
      <c r="AI121" s="959"/>
      <c r="AJ121" s="960"/>
      <c r="AK121" s="961" t="s">
        <v>392</v>
      </c>
      <c r="AL121" s="959"/>
      <c r="AM121" s="959"/>
      <c r="AN121" s="959"/>
      <c r="AO121" s="960"/>
      <c r="AP121" s="962" t="s">
        <v>392</v>
      </c>
      <c r="AQ121" s="963"/>
      <c r="AR121" s="963"/>
      <c r="AS121" s="963"/>
      <c r="AT121" s="964"/>
      <c r="AU121" s="994"/>
      <c r="AV121" s="995"/>
      <c r="AW121" s="995"/>
      <c r="AX121" s="995"/>
      <c r="AY121" s="996"/>
      <c r="AZ121" s="922" t="s">
        <v>479</v>
      </c>
      <c r="BA121" s="923"/>
      <c r="BB121" s="923"/>
      <c r="BC121" s="923"/>
      <c r="BD121" s="923"/>
      <c r="BE121" s="923"/>
      <c r="BF121" s="923"/>
      <c r="BG121" s="923"/>
      <c r="BH121" s="923"/>
      <c r="BI121" s="923"/>
      <c r="BJ121" s="923"/>
      <c r="BK121" s="923"/>
      <c r="BL121" s="923"/>
      <c r="BM121" s="923"/>
      <c r="BN121" s="923"/>
      <c r="BO121" s="923"/>
      <c r="BP121" s="924"/>
      <c r="BQ121" s="925">
        <v>2358695</v>
      </c>
      <c r="BR121" s="926"/>
      <c r="BS121" s="926"/>
      <c r="BT121" s="926"/>
      <c r="BU121" s="926"/>
      <c r="BV121" s="926">
        <v>2205215</v>
      </c>
      <c r="BW121" s="926"/>
      <c r="BX121" s="926"/>
      <c r="BY121" s="926"/>
      <c r="BZ121" s="926"/>
      <c r="CA121" s="926">
        <v>2071796</v>
      </c>
      <c r="CB121" s="926"/>
      <c r="CC121" s="926"/>
      <c r="CD121" s="926"/>
      <c r="CE121" s="926"/>
      <c r="CF121" s="920">
        <v>8.5</v>
      </c>
      <c r="CG121" s="921"/>
      <c r="CH121" s="921"/>
      <c r="CI121" s="921"/>
      <c r="CJ121" s="921"/>
      <c r="CK121" s="1009"/>
      <c r="CL121" s="1010"/>
      <c r="CM121" s="1010"/>
      <c r="CN121" s="1010"/>
      <c r="CO121" s="1011"/>
      <c r="CP121" s="1019" t="s">
        <v>411</v>
      </c>
      <c r="CQ121" s="1020"/>
      <c r="CR121" s="1020"/>
      <c r="CS121" s="1020"/>
      <c r="CT121" s="1020"/>
      <c r="CU121" s="1020"/>
      <c r="CV121" s="1020"/>
      <c r="CW121" s="1020"/>
      <c r="CX121" s="1020"/>
      <c r="CY121" s="1020"/>
      <c r="CZ121" s="1020"/>
      <c r="DA121" s="1020"/>
      <c r="DB121" s="1020"/>
      <c r="DC121" s="1020"/>
      <c r="DD121" s="1020"/>
      <c r="DE121" s="1020"/>
      <c r="DF121" s="1021"/>
      <c r="DG121" s="925">
        <v>587794</v>
      </c>
      <c r="DH121" s="926"/>
      <c r="DI121" s="926"/>
      <c r="DJ121" s="926"/>
      <c r="DK121" s="926"/>
      <c r="DL121" s="926">
        <v>810657</v>
      </c>
      <c r="DM121" s="926"/>
      <c r="DN121" s="926"/>
      <c r="DO121" s="926"/>
      <c r="DP121" s="926"/>
      <c r="DQ121" s="926">
        <v>755910</v>
      </c>
      <c r="DR121" s="926"/>
      <c r="DS121" s="926"/>
      <c r="DT121" s="926"/>
      <c r="DU121" s="926"/>
      <c r="DV121" s="927">
        <v>3.1</v>
      </c>
      <c r="DW121" s="927"/>
      <c r="DX121" s="927"/>
      <c r="DY121" s="927"/>
      <c r="DZ121" s="928"/>
    </row>
    <row r="122" spans="1:130" s="230" customFormat="1" ht="26.25" customHeight="1" x14ac:dyDescent="0.2">
      <c r="A122" s="1057"/>
      <c r="B122" s="949"/>
      <c r="C122" s="922" t="s">
        <v>459</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236</v>
      </c>
      <c r="AB122" s="959"/>
      <c r="AC122" s="959"/>
      <c r="AD122" s="959"/>
      <c r="AE122" s="960"/>
      <c r="AF122" s="961" t="s">
        <v>392</v>
      </c>
      <c r="AG122" s="959"/>
      <c r="AH122" s="959"/>
      <c r="AI122" s="959"/>
      <c r="AJ122" s="960"/>
      <c r="AK122" s="961" t="s">
        <v>236</v>
      </c>
      <c r="AL122" s="959"/>
      <c r="AM122" s="959"/>
      <c r="AN122" s="959"/>
      <c r="AO122" s="960"/>
      <c r="AP122" s="962" t="s">
        <v>392</v>
      </c>
      <c r="AQ122" s="963"/>
      <c r="AR122" s="963"/>
      <c r="AS122" s="963"/>
      <c r="AT122" s="964"/>
      <c r="AU122" s="994"/>
      <c r="AV122" s="995"/>
      <c r="AW122" s="995"/>
      <c r="AX122" s="995"/>
      <c r="AY122" s="996"/>
      <c r="AZ122" s="973" t="s">
        <v>480</v>
      </c>
      <c r="BA122" s="965"/>
      <c r="BB122" s="965"/>
      <c r="BC122" s="965"/>
      <c r="BD122" s="965"/>
      <c r="BE122" s="965"/>
      <c r="BF122" s="965"/>
      <c r="BG122" s="965"/>
      <c r="BH122" s="965"/>
      <c r="BI122" s="965"/>
      <c r="BJ122" s="965"/>
      <c r="BK122" s="965"/>
      <c r="BL122" s="965"/>
      <c r="BM122" s="965"/>
      <c r="BN122" s="965"/>
      <c r="BO122" s="965"/>
      <c r="BP122" s="966"/>
      <c r="BQ122" s="999">
        <v>55795165</v>
      </c>
      <c r="BR122" s="1000"/>
      <c r="BS122" s="1000"/>
      <c r="BT122" s="1000"/>
      <c r="BU122" s="1000"/>
      <c r="BV122" s="1000">
        <v>55525027</v>
      </c>
      <c r="BW122" s="1000"/>
      <c r="BX122" s="1000"/>
      <c r="BY122" s="1000"/>
      <c r="BZ122" s="1000"/>
      <c r="CA122" s="1000">
        <v>54557874</v>
      </c>
      <c r="CB122" s="1000"/>
      <c r="CC122" s="1000"/>
      <c r="CD122" s="1000"/>
      <c r="CE122" s="1000"/>
      <c r="CF122" s="1017">
        <v>224.5</v>
      </c>
      <c r="CG122" s="1018"/>
      <c r="CH122" s="1018"/>
      <c r="CI122" s="1018"/>
      <c r="CJ122" s="1018"/>
      <c r="CK122" s="1009"/>
      <c r="CL122" s="1010"/>
      <c r="CM122" s="1010"/>
      <c r="CN122" s="1010"/>
      <c r="CO122" s="1011"/>
      <c r="CP122" s="1019" t="s">
        <v>481</v>
      </c>
      <c r="CQ122" s="1020"/>
      <c r="CR122" s="1020"/>
      <c r="CS122" s="1020"/>
      <c r="CT122" s="1020"/>
      <c r="CU122" s="1020"/>
      <c r="CV122" s="1020"/>
      <c r="CW122" s="1020"/>
      <c r="CX122" s="1020"/>
      <c r="CY122" s="1020"/>
      <c r="CZ122" s="1020"/>
      <c r="DA122" s="1020"/>
      <c r="DB122" s="1020"/>
      <c r="DC122" s="1020"/>
      <c r="DD122" s="1020"/>
      <c r="DE122" s="1020"/>
      <c r="DF122" s="1021"/>
      <c r="DG122" s="925">
        <v>806441</v>
      </c>
      <c r="DH122" s="926"/>
      <c r="DI122" s="926"/>
      <c r="DJ122" s="926"/>
      <c r="DK122" s="926"/>
      <c r="DL122" s="926">
        <v>668107</v>
      </c>
      <c r="DM122" s="926"/>
      <c r="DN122" s="926"/>
      <c r="DO122" s="926"/>
      <c r="DP122" s="926"/>
      <c r="DQ122" s="926">
        <v>731630</v>
      </c>
      <c r="DR122" s="926"/>
      <c r="DS122" s="926"/>
      <c r="DT122" s="926"/>
      <c r="DU122" s="926"/>
      <c r="DV122" s="927">
        <v>3</v>
      </c>
      <c r="DW122" s="927"/>
      <c r="DX122" s="927"/>
      <c r="DY122" s="927"/>
      <c r="DZ122" s="928"/>
    </row>
    <row r="123" spans="1:130" s="230" customFormat="1" ht="26.25" customHeight="1" x14ac:dyDescent="0.2">
      <c r="A123" s="1057"/>
      <c r="B123" s="949"/>
      <c r="C123" s="922" t="s">
        <v>465</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v>611</v>
      </c>
      <c r="AB123" s="959"/>
      <c r="AC123" s="959"/>
      <c r="AD123" s="959"/>
      <c r="AE123" s="960"/>
      <c r="AF123" s="961">
        <v>407</v>
      </c>
      <c r="AG123" s="959"/>
      <c r="AH123" s="959"/>
      <c r="AI123" s="959"/>
      <c r="AJ123" s="960"/>
      <c r="AK123" s="961">
        <v>204</v>
      </c>
      <c r="AL123" s="959"/>
      <c r="AM123" s="959"/>
      <c r="AN123" s="959"/>
      <c r="AO123" s="960"/>
      <c r="AP123" s="962">
        <v>0</v>
      </c>
      <c r="AQ123" s="963"/>
      <c r="AR123" s="963"/>
      <c r="AS123" s="963"/>
      <c r="AT123" s="964"/>
      <c r="AU123" s="997"/>
      <c r="AV123" s="998"/>
      <c r="AW123" s="998"/>
      <c r="AX123" s="998"/>
      <c r="AY123" s="998"/>
      <c r="AZ123" s="251" t="s">
        <v>190</v>
      </c>
      <c r="BA123" s="251"/>
      <c r="BB123" s="251"/>
      <c r="BC123" s="251"/>
      <c r="BD123" s="251"/>
      <c r="BE123" s="251"/>
      <c r="BF123" s="251"/>
      <c r="BG123" s="251"/>
      <c r="BH123" s="251"/>
      <c r="BI123" s="251"/>
      <c r="BJ123" s="251"/>
      <c r="BK123" s="251"/>
      <c r="BL123" s="251"/>
      <c r="BM123" s="251"/>
      <c r="BN123" s="251"/>
      <c r="BO123" s="977" t="s">
        <v>482</v>
      </c>
      <c r="BP123" s="1005"/>
      <c r="BQ123" s="1063">
        <v>68416397</v>
      </c>
      <c r="BR123" s="1064"/>
      <c r="BS123" s="1064"/>
      <c r="BT123" s="1064"/>
      <c r="BU123" s="1064"/>
      <c r="BV123" s="1064">
        <v>70359171</v>
      </c>
      <c r="BW123" s="1064"/>
      <c r="BX123" s="1064"/>
      <c r="BY123" s="1064"/>
      <c r="BZ123" s="1064"/>
      <c r="CA123" s="1064">
        <v>69337414</v>
      </c>
      <c r="CB123" s="1064"/>
      <c r="CC123" s="1064"/>
      <c r="CD123" s="1064"/>
      <c r="CE123" s="1064"/>
      <c r="CF123" s="1001"/>
      <c r="CG123" s="1002"/>
      <c r="CH123" s="1002"/>
      <c r="CI123" s="1002"/>
      <c r="CJ123" s="1003"/>
      <c r="CK123" s="1009"/>
      <c r="CL123" s="1010"/>
      <c r="CM123" s="1010"/>
      <c r="CN123" s="1010"/>
      <c r="CO123" s="1011"/>
      <c r="CP123" s="1019" t="s">
        <v>420</v>
      </c>
      <c r="CQ123" s="1020"/>
      <c r="CR123" s="1020"/>
      <c r="CS123" s="1020"/>
      <c r="CT123" s="1020"/>
      <c r="CU123" s="1020"/>
      <c r="CV123" s="1020"/>
      <c r="CW123" s="1020"/>
      <c r="CX123" s="1020"/>
      <c r="CY123" s="1020"/>
      <c r="CZ123" s="1020"/>
      <c r="DA123" s="1020"/>
      <c r="DB123" s="1020"/>
      <c r="DC123" s="1020"/>
      <c r="DD123" s="1020"/>
      <c r="DE123" s="1020"/>
      <c r="DF123" s="1021"/>
      <c r="DG123" s="958">
        <v>227099</v>
      </c>
      <c r="DH123" s="959"/>
      <c r="DI123" s="959"/>
      <c r="DJ123" s="959"/>
      <c r="DK123" s="960"/>
      <c r="DL123" s="961">
        <v>185234</v>
      </c>
      <c r="DM123" s="959"/>
      <c r="DN123" s="959"/>
      <c r="DO123" s="959"/>
      <c r="DP123" s="960"/>
      <c r="DQ123" s="961">
        <v>148522</v>
      </c>
      <c r="DR123" s="959"/>
      <c r="DS123" s="959"/>
      <c r="DT123" s="959"/>
      <c r="DU123" s="960"/>
      <c r="DV123" s="962">
        <v>0.6</v>
      </c>
      <c r="DW123" s="963"/>
      <c r="DX123" s="963"/>
      <c r="DY123" s="963"/>
      <c r="DZ123" s="964"/>
    </row>
    <row r="124" spans="1:130" s="230" customFormat="1" ht="26.25" customHeight="1" thickBot="1" x14ac:dyDescent="0.25">
      <c r="A124" s="1057"/>
      <c r="B124" s="949"/>
      <c r="C124" s="922" t="s">
        <v>468</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392</v>
      </c>
      <c r="AB124" s="959"/>
      <c r="AC124" s="959"/>
      <c r="AD124" s="959"/>
      <c r="AE124" s="960"/>
      <c r="AF124" s="961" t="s">
        <v>392</v>
      </c>
      <c r="AG124" s="959"/>
      <c r="AH124" s="959"/>
      <c r="AI124" s="959"/>
      <c r="AJ124" s="960"/>
      <c r="AK124" s="961" t="s">
        <v>392</v>
      </c>
      <c r="AL124" s="959"/>
      <c r="AM124" s="959"/>
      <c r="AN124" s="959"/>
      <c r="AO124" s="960"/>
      <c r="AP124" s="962" t="s">
        <v>392</v>
      </c>
      <c r="AQ124" s="963"/>
      <c r="AR124" s="963"/>
      <c r="AS124" s="963"/>
      <c r="AT124" s="964"/>
      <c r="AU124" s="1059" t="s">
        <v>483</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78.400000000000006</v>
      </c>
      <c r="BR124" s="1027"/>
      <c r="BS124" s="1027"/>
      <c r="BT124" s="1027"/>
      <c r="BU124" s="1027"/>
      <c r="BV124" s="1027">
        <v>55.1</v>
      </c>
      <c r="BW124" s="1027"/>
      <c r="BX124" s="1027"/>
      <c r="BY124" s="1027"/>
      <c r="BZ124" s="1027"/>
      <c r="CA124" s="1027">
        <v>51.4</v>
      </c>
      <c r="CB124" s="1027"/>
      <c r="CC124" s="1027"/>
      <c r="CD124" s="1027"/>
      <c r="CE124" s="1027"/>
      <c r="CF124" s="1028"/>
      <c r="CG124" s="1029"/>
      <c r="CH124" s="1029"/>
      <c r="CI124" s="1029"/>
      <c r="CJ124" s="1030"/>
      <c r="CK124" s="1012"/>
      <c r="CL124" s="1012"/>
      <c r="CM124" s="1012"/>
      <c r="CN124" s="1012"/>
      <c r="CO124" s="1013"/>
      <c r="CP124" s="1019" t="s">
        <v>484</v>
      </c>
      <c r="CQ124" s="1020"/>
      <c r="CR124" s="1020"/>
      <c r="CS124" s="1020"/>
      <c r="CT124" s="1020"/>
      <c r="CU124" s="1020"/>
      <c r="CV124" s="1020"/>
      <c r="CW124" s="1020"/>
      <c r="CX124" s="1020"/>
      <c r="CY124" s="1020"/>
      <c r="CZ124" s="1020"/>
      <c r="DA124" s="1020"/>
      <c r="DB124" s="1020"/>
      <c r="DC124" s="1020"/>
      <c r="DD124" s="1020"/>
      <c r="DE124" s="1020"/>
      <c r="DF124" s="1021"/>
      <c r="DG124" s="1004">
        <v>275997</v>
      </c>
      <c r="DH124" s="986"/>
      <c r="DI124" s="986"/>
      <c r="DJ124" s="986"/>
      <c r="DK124" s="987"/>
      <c r="DL124" s="985" t="s">
        <v>392</v>
      </c>
      <c r="DM124" s="986"/>
      <c r="DN124" s="986"/>
      <c r="DO124" s="986"/>
      <c r="DP124" s="987"/>
      <c r="DQ124" s="985" t="s">
        <v>236</v>
      </c>
      <c r="DR124" s="986"/>
      <c r="DS124" s="986"/>
      <c r="DT124" s="986"/>
      <c r="DU124" s="987"/>
      <c r="DV124" s="988" t="s">
        <v>236</v>
      </c>
      <c r="DW124" s="989"/>
      <c r="DX124" s="989"/>
      <c r="DY124" s="989"/>
      <c r="DZ124" s="990"/>
    </row>
    <row r="125" spans="1:130" s="230" customFormat="1" ht="26.25" customHeight="1" x14ac:dyDescent="0.2">
      <c r="A125" s="1057"/>
      <c r="B125" s="949"/>
      <c r="C125" s="922" t="s">
        <v>471</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392</v>
      </c>
      <c r="AB125" s="959"/>
      <c r="AC125" s="959"/>
      <c r="AD125" s="959"/>
      <c r="AE125" s="960"/>
      <c r="AF125" s="961" t="s">
        <v>392</v>
      </c>
      <c r="AG125" s="959"/>
      <c r="AH125" s="959"/>
      <c r="AI125" s="959"/>
      <c r="AJ125" s="960"/>
      <c r="AK125" s="961" t="s">
        <v>470</v>
      </c>
      <c r="AL125" s="959"/>
      <c r="AM125" s="959"/>
      <c r="AN125" s="959"/>
      <c r="AO125" s="960"/>
      <c r="AP125" s="962" t="s">
        <v>392</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485</v>
      </c>
      <c r="CL125" s="1007"/>
      <c r="CM125" s="1007"/>
      <c r="CN125" s="1007"/>
      <c r="CO125" s="1008"/>
      <c r="CP125" s="929" t="s">
        <v>486</v>
      </c>
      <c r="CQ125" s="897"/>
      <c r="CR125" s="897"/>
      <c r="CS125" s="897"/>
      <c r="CT125" s="897"/>
      <c r="CU125" s="897"/>
      <c r="CV125" s="897"/>
      <c r="CW125" s="897"/>
      <c r="CX125" s="897"/>
      <c r="CY125" s="897"/>
      <c r="CZ125" s="897"/>
      <c r="DA125" s="897"/>
      <c r="DB125" s="897"/>
      <c r="DC125" s="897"/>
      <c r="DD125" s="897"/>
      <c r="DE125" s="897"/>
      <c r="DF125" s="898"/>
      <c r="DG125" s="930" t="s">
        <v>392</v>
      </c>
      <c r="DH125" s="931"/>
      <c r="DI125" s="931"/>
      <c r="DJ125" s="931"/>
      <c r="DK125" s="931"/>
      <c r="DL125" s="931" t="s">
        <v>236</v>
      </c>
      <c r="DM125" s="931"/>
      <c r="DN125" s="931"/>
      <c r="DO125" s="931"/>
      <c r="DP125" s="931"/>
      <c r="DQ125" s="931" t="s">
        <v>236</v>
      </c>
      <c r="DR125" s="931"/>
      <c r="DS125" s="931"/>
      <c r="DT125" s="931"/>
      <c r="DU125" s="931"/>
      <c r="DV125" s="932" t="s">
        <v>236</v>
      </c>
      <c r="DW125" s="932"/>
      <c r="DX125" s="932"/>
      <c r="DY125" s="932"/>
      <c r="DZ125" s="933"/>
    </row>
    <row r="126" spans="1:130" s="230" customFormat="1" ht="26.25" customHeight="1" thickBot="1" x14ac:dyDescent="0.25">
      <c r="A126" s="1057"/>
      <c r="B126" s="949"/>
      <c r="C126" s="922" t="s">
        <v>473</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392</v>
      </c>
      <c r="AB126" s="959"/>
      <c r="AC126" s="959"/>
      <c r="AD126" s="959"/>
      <c r="AE126" s="960"/>
      <c r="AF126" s="961" t="s">
        <v>392</v>
      </c>
      <c r="AG126" s="959"/>
      <c r="AH126" s="959"/>
      <c r="AI126" s="959"/>
      <c r="AJ126" s="960"/>
      <c r="AK126" s="961" t="s">
        <v>392</v>
      </c>
      <c r="AL126" s="959"/>
      <c r="AM126" s="959"/>
      <c r="AN126" s="959"/>
      <c r="AO126" s="960"/>
      <c r="AP126" s="962" t="s">
        <v>392</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487</v>
      </c>
      <c r="CQ126" s="923"/>
      <c r="CR126" s="923"/>
      <c r="CS126" s="923"/>
      <c r="CT126" s="923"/>
      <c r="CU126" s="923"/>
      <c r="CV126" s="923"/>
      <c r="CW126" s="923"/>
      <c r="CX126" s="923"/>
      <c r="CY126" s="923"/>
      <c r="CZ126" s="923"/>
      <c r="DA126" s="923"/>
      <c r="DB126" s="923"/>
      <c r="DC126" s="923"/>
      <c r="DD126" s="923"/>
      <c r="DE126" s="923"/>
      <c r="DF126" s="924"/>
      <c r="DG126" s="925">
        <v>20863</v>
      </c>
      <c r="DH126" s="926"/>
      <c r="DI126" s="926"/>
      <c r="DJ126" s="926"/>
      <c r="DK126" s="926"/>
      <c r="DL126" s="926">
        <v>20790</v>
      </c>
      <c r="DM126" s="926"/>
      <c r="DN126" s="926"/>
      <c r="DO126" s="926"/>
      <c r="DP126" s="926"/>
      <c r="DQ126" s="926">
        <v>20930</v>
      </c>
      <c r="DR126" s="926"/>
      <c r="DS126" s="926"/>
      <c r="DT126" s="926"/>
      <c r="DU126" s="926"/>
      <c r="DV126" s="927">
        <v>0.1</v>
      </c>
      <c r="DW126" s="927"/>
      <c r="DX126" s="927"/>
      <c r="DY126" s="927"/>
      <c r="DZ126" s="928"/>
    </row>
    <row r="127" spans="1:130" s="230" customFormat="1" ht="26.25" customHeight="1" x14ac:dyDescent="0.2">
      <c r="A127" s="1058"/>
      <c r="B127" s="951"/>
      <c r="C127" s="973" t="s">
        <v>488</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236</v>
      </c>
      <c r="AB127" s="959"/>
      <c r="AC127" s="959"/>
      <c r="AD127" s="959"/>
      <c r="AE127" s="960"/>
      <c r="AF127" s="961" t="s">
        <v>489</v>
      </c>
      <c r="AG127" s="959"/>
      <c r="AH127" s="959"/>
      <c r="AI127" s="959"/>
      <c r="AJ127" s="960"/>
      <c r="AK127" s="961" t="s">
        <v>489</v>
      </c>
      <c r="AL127" s="959"/>
      <c r="AM127" s="959"/>
      <c r="AN127" s="959"/>
      <c r="AO127" s="960"/>
      <c r="AP127" s="962" t="s">
        <v>392</v>
      </c>
      <c r="AQ127" s="963"/>
      <c r="AR127" s="963"/>
      <c r="AS127" s="963"/>
      <c r="AT127" s="964"/>
      <c r="AU127" s="232"/>
      <c r="AV127" s="232"/>
      <c r="AW127" s="232"/>
      <c r="AX127" s="1031" t="s">
        <v>490</v>
      </c>
      <c r="AY127" s="1032"/>
      <c r="AZ127" s="1032"/>
      <c r="BA127" s="1032"/>
      <c r="BB127" s="1032"/>
      <c r="BC127" s="1032"/>
      <c r="BD127" s="1032"/>
      <c r="BE127" s="1033"/>
      <c r="BF127" s="1034" t="s">
        <v>491</v>
      </c>
      <c r="BG127" s="1032"/>
      <c r="BH127" s="1032"/>
      <c r="BI127" s="1032"/>
      <c r="BJ127" s="1032"/>
      <c r="BK127" s="1032"/>
      <c r="BL127" s="1033"/>
      <c r="BM127" s="1034" t="s">
        <v>492</v>
      </c>
      <c r="BN127" s="1032"/>
      <c r="BO127" s="1032"/>
      <c r="BP127" s="1032"/>
      <c r="BQ127" s="1032"/>
      <c r="BR127" s="1032"/>
      <c r="BS127" s="1033"/>
      <c r="BT127" s="1034" t="s">
        <v>493</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494</v>
      </c>
      <c r="CQ127" s="923"/>
      <c r="CR127" s="923"/>
      <c r="CS127" s="923"/>
      <c r="CT127" s="923"/>
      <c r="CU127" s="923"/>
      <c r="CV127" s="923"/>
      <c r="CW127" s="923"/>
      <c r="CX127" s="923"/>
      <c r="CY127" s="923"/>
      <c r="CZ127" s="923"/>
      <c r="DA127" s="923"/>
      <c r="DB127" s="923"/>
      <c r="DC127" s="923"/>
      <c r="DD127" s="923"/>
      <c r="DE127" s="923"/>
      <c r="DF127" s="924"/>
      <c r="DG127" s="925" t="s">
        <v>236</v>
      </c>
      <c r="DH127" s="926"/>
      <c r="DI127" s="926"/>
      <c r="DJ127" s="926"/>
      <c r="DK127" s="926"/>
      <c r="DL127" s="926" t="s">
        <v>236</v>
      </c>
      <c r="DM127" s="926"/>
      <c r="DN127" s="926"/>
      <c r="DO127" s="926"/>
      <c r="DP127" s="926"/>
      <c r="DQ127" s="926" t="s">
        <v>236</v>
      </c>
      <c r="DR127" s="926"/>
      <c r="DS127" s="926"/>
      <c r="DT127" s="926"/>
      <c r="DU127" s="926"/>
      <c r="DV127" s="927" t="s">
        <v>489</v>
      </c>
      <c r="DW127" s="927"/>
      <c r="DX127" s="927"/>
      <c r="DY127" s="927"/>
      <c r="DZ127" s="928"/>
    </row>
    <row r="128" spans="1:130" s="230" customFormat="1" ht="26.25" customHeight="1" thickBot="1" x14ac:dyDescent="0.25">
      <c r="A128" s="1041" t="s">
        <v>495</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496</v>
      </c>
      <c r="X128" s="1043"/>
      <c r="Y128" s="1043"/>
      <c r="Z128" s="1044"/>
      <c r="AA128" s="1045">
        <v>184201</v>
      </c>
      <c r="AB128" s="1046"/>
      <c r="AC128" s="1046"/>
      <c r="AD128" s="1046"/>
      <c r="AE128" s="1047"/>
      <c r="AF128" s="1048">
        <v>190491</v>
      </c>
      <c r="AG128" s="1046"/>
      <c r="AH128" s="1046"/>
      <c r="AI128" s="1046"/>
      <c r="AJ128" s="1047"/>
      <c r="AK128" s="1048">
        <v>187095</v>
      </c>
      <c r="AL128" s="1046"/>
      <c r="AM128" s="1046"/>
      <c r="AN128" s="1046"/>
      <c r="AO128" s="1047"/>
      <c r="AP128" s="1049"/>
      <c r="AQ128" s="1050"/>
      <c r="AR128" s="1050"/>
      <c r="AS128" s="1050"/>
      <c r="AT128" s="1051"/>
      <c r="AU128" s="232"/>
      <c r="AV128" s="232"/>
      <c r="AW128" s="232"/>
      <c r="AX128" s="896" t="s">
        <v>497</v>
      </c>
      <c r="AY128" s="897"/>
      <c r="AZ128" s="897"/>
      <c r="BA128" s="897"/>
      <c r="BB128" s="897"/>
      <c r="BC128" s="897"/>
      <c r="BD128" s="897"/>
      <c r="BE128" s="898"/>
      <c r="BF128" s="1052" t="s">
        <v>392</v>
      </c>
      <c r="BG128" s="1053"/>
      <c r="BH128" s="1053"/>
      <c r="BI128" s="1053"/>
      <c r="BJ128" s="1053"/>
      <c r="BK128" s="1053"/>
      <c r="BL128" s="1054"/>
      <c r="BM128" s="1052">
        <v>11.86</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498</v>
      </c>
      <c r="CQ128" s="726"/>
      <c r="CR128" s="726"/>
      <c r="CS128" s="726"/>
      <c r="CT128" s="726"/>
      <c r="CU128" s="726"/>
      <c r="CV128" s="726"/>
      <c r="CW128" s="726"/>
      <c r="CX128" s="726"/>
      <c r="CY128" s="726"/>
      <c r="CZ128" s="726"/>
      <c r="DA128" s="726"/>
      <c r="DB128" s="726"/>
      <c r="DC128" s="726"/>
      <c r="DD128" s="726"/>
      <c r="DE128" s="726"/>
      <c r="DF128" s="1036"/>
      <c r="DG128" s="1037" t="s">
        <v>236</v>
      </c>
      <c r="DH128" s="1038"/>
      <c r="DI128" s="1038"/>
      <c r="DJ128" s="1038"/>
      <c r="DK128" s="1038"/>
      <c r="DL128" s="1038" t="s">
        <v>236</v>
      </c>
      <c r="DM128" s="1038"/>
      <c r="DN128" s="1038"/>
      <c r="DO128" s="1038"/>
      <c r="DP128" s="1038"/>
      <c r="DQ128" s="1038" t="s">
        <v>236</v>
      </c>
      <c r="DR128" s="1038"/>
      <c r="DS128" s="1038"/>
      <c r="DT128" s="1038"/>
      <c r="DU128" s="1038"/>
      <c r="DV128" s="1039" t="s">
        <v>236</v>
      </c>
      <c r="DW128" s="1039"/>
      <c r="DX128" s="1039"/>
      <c r="DY128" s="1039"/>
      <c r="DZ128" s="1040"/>
    </row>
    <row r="129" spans="1:131" s="230" customFormat="1" ht="26.25" customHeight="1" x14ac:dyDescent="0.2">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499</v>
      </c>
      <c r="X129" s="1071"/>
      <c r="Y129" s="1071"/>
      <c r="Z129" s="1072"/>
      <c r="AA129" s="958">
        <v>27819480</v>
      </c>
      <c r="AB129" s="959"/>
      <c r="AC129" s="959"/>
      <c r="AD129" s="959"/>
      <c r="AE129" s="960"/>
      <c r="AF129" s="961">
        <v>29453096</v>
      </c>
      <c r="AG129" s="959"/>
      <c r="AH129" s="959"/>
      <c r="AI129" s="959"/>
      <c r="AJ129" s="960"/>
      <c r="AK129" s="961">
        <v>28883930</v>
      </c>
      <c r="AL129" s="959"/>
      <c r="AM129" s="959"/>
      <c r="AN129" s="959"/>
      <c r="AO129" s="960"/>
      <c r="AP129" s="1073"/>
      <c r="AQ129" s="1074"/>
      <c r="AR129" s="1074"/>
      <c r="AS129" s="1074"/>
      <c r="AT129" s="1075"/>
      <c r="AU129" s="233"/>
      <c r="AV129" s="233"/>
      <c r="AW129" s="233"/>
      <c r="AX129" s="1065" t="s">
        <v>500</v>
      </c>
      <c r="AY129" s="923"/>
      <c r="AZ129" s="923"/>
      <c r="BA129" s="923"/>
      <c r="BB129" s="923"/>
      <c r="BC129" s="923"/>
      <c r="BD129" s="923"/>
      <c r="BE129" s="924"/>
      <c r="BF129" s="1066" t="s">
        <v>236</v>
      </c>
      <c r="BG129" s="1067"/>
      <c r="BH129" s="1067"/>
      <c r="BI129" s="1067"/>
      <c r="BJ129" s="1067"/>
      <c r="BK129" s="1067"/>
      <c r="BL129" s="1068"/>
      <c r="BM129" s="1066">
        <v>16.86</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501</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502</v>
      </c>
      <c r="X130" s="1071"/>
      <c r="Y130" s="1071"/>
      <c r="Z130" s="1072"/>
      <c r="AA130" s="958">
        <v>4206095</v>
      </c>
      <c r="AB130" s="959"/>
      <c r="AC130" s="959"/>
      <c r="AD130" s="959"/>
      <c r="AE130" s="960"/>
      <c r="AF130" s="961">
        <v>4381462</v>
      </c>
      <c r="AG130" s="959"/>
      <c r="AH130" s="959"/>
      <c r="AI130" s="959"/>
      <c r="AJ130" s="960"/>
      <c r="AK130" s="961">
        <v>4585888</v>
      </c>
      <c r="AL130" s="959"/>
      <c r="AM130" s="959"/>
      <c r="AN130" s="959"/>
      <c r="AO130" s="960"/>
      <c r="AP130" s="1073"/>
      <c r="AQ130" s="1074"/>
      <c r="AR130" s="1074"/>
      <c r="AS130" s="1074"/>
      <c r="AT130" s="1075"/>
      <c r="AU130" s="233"/>
      <c r="AV130" s="233"/>
      <c r="AW130" s="233"/>
      <c r="AX130" s="1065" t="s">
        <v>503</v>
      </c>
      <c r="AY130" s="923"/>
      <c r="AZ130" s="923"/>
      <c r="BA130" s="923"/>
      <c r="BB130" s="923"/>
      <c r="BC130" s="923"/>
      <c r="BD130" s="923"/>
      <c r="BE130" s="924"/>
      <c r="BF130" s="1101">
        <v>7.1</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504</v>
      </c>
      <c r="X131" s="1108"/>
      <c r="Y131" s="1108"/>
      <c r="Z131" s="1109"/>
      <c r="AA131" s="1004">
        <v>23613385</v>
      </c>
      <c r="AB131" s="986"/>
      <c r="AC131" s="986"/>
      <c r="AD131" s="986"/>
      <c r="AE131" s="987"/>
      <c r="AF131" s="985">
        <v>25071634</v>
      </c>
      <c r="AG131" s="986"/>
      <c r="AH131" s="986"/>
      <c r="AI131" s="986"/>
      <c r="AJ131" s="987"/>
      <c r="AK131" s="985">
        <v>24298042</v>
      </c>
      <c r="AL131" s="986"/>
      <c r="AM131" s="986"/>
      <c r="AN131" s="986"/>
      <c r="AO131" s="987"/>
      <c r="AP131" s="1110"/>
      <c r="AQ131" s="1111"/>
      <c r="AR131" s="1111"/>
      <c r="AS131" s="1111"/>
      <c r="AT131" s="1112"/>
      <c r="AU131" s="233"/>
      <c r="AV131" s="233"/>
      <c r="AW131" s="233"/>
      <c r="AX131" s="1083" t="s">
        <v>505</v>
      </c>
      <c r="AY131" s="726"/>
      <c r="AZ131" s="726"/>
      <c r="BA131" s="726"/>
      <c r="BB131" s="726"/>
      <c r="BC131" s="726"/>
      <c r="BD131" s="726"/>
      <c r="BE131" s="1036"/>
      <c r="BF131" s="1084">
        <v>51.4</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506</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507</v>
      </c>
      <c r="W132" s="1094"/>
      <c r="X132" s="1094"/>
      <c r="Y132" s="1094"/>
      <c r="Z132" s="1095"/>
      <c r="AA132" s="1096">
        <v>6.970593161</v>
      </c>
      <c r="AB132" s="1097"/>
      <c r="AC132" s="1097"/>
      <c r="AD132" s="1097"/>
      <c r="AE132" s="1098"/>
      <c r="AF132" s="1099">
        <v>6.6769361739999997</v>
      </c>
      <c r="AG132" s="1097"/>
      <c r="AH132" s="1097"/>
      <c r="AI132" s="1097"/>
      <c r="AJ132" s="1098"/>
      <c r="AK132" s="1099">
        <v>7.8878866040000002</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508</v>
      </c>
      <c r="W133" s="1077"/>
      <c r="X133" s="1077"/>
      <c r="Y133" s="1077"/>
      <c r="Z133" s="1078"/>
      <c r="AA133" s="1079">
        <v>6.5</v>
      </c>
      <c r="AB133" s="1080"/>
      <c r="AC133" s="1080"/>
      <c r="AD133" s="1080"/>
      <c r="AE133" s="1081"/>
      <c r="AF133" s="1079">
        <v>6.5</v>
      </c>
      <c r="AG133" s="1080"/>
      <c r="AH133" s="1080"/>
      <c r="AI133" s="1080"/>
      <c r="AJ133" s="1081"/>
      <c r="AK133" s="1079">
        <v>7.1</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hKv7s146kEr+4ECm1CKg1Fk4Zv5bLUC/9+8jhbb2cbp+AJChhv47pHxbIqloJDtgYKGnGeX191hr4UclXc4Hg==" saltValue="sBTVEokd+BauxlrbvBO+J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43" zoomScale="55" zoomScaleNormal="85" zoomScaleSheetLayoutView="55" workbookViewId="0">
      <selection activeCell="CT28" sqref="CT28"/>
    </sheetView>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509</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908WT0Yg0u1UcsIOllG88IrrVI59T2By01A3X4QhXj99s35bJNByOC+tJMCtkBhkFgbAGK9I3WEJxdhkp61zDw==" saltValue="X4UoOOa8lPeIPl3+KiHt1g==" spinCount="100000" sheet="1" objects="1" scenarios="1"/>
  <dataConsolidate/>
  <phoneticPr fontId="2"/>
  <printOptions horizontalCentered="1" verticalCentered="1"/>
  <pageMargins left="0" right="0" top="0" bottom="0" header="0" footer="0"/>
  <pageSetup paperSize="8" scale="62"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C49" zoomScale="70" zoomScaleNormal="7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fN/AEOZsdwbnLQ4bAVY426rBYiangh7nZFpLhHRes+e3i9wiGKZlSVTEKC/caU1Cc6PScQHJTsQxEtJ/5uXMmw==" saltValue="/sSE36NUndcP2h5n3pj72g==" spinCount="100000" sheet="1" objects="1" scenarios="1"/>
  <dataConsolidate/>
  <phoneticPr fontId="2"/>
  <printOptions horizontalCentered="1" verticalCentered="1"/>
  <pageMargins left="0" right="0" top="0" bottom="0" header="0" footer="0"/>
  <pageSetup paperSize="8" scale="6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16" zoomScale="70" zoomScaleSheetLayoutView="7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510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511</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512</v>
      </c>
      <c r="AP7" s="272"/>
      <c r="AQ7" s="273" t="s">
        <v>513</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514</v>
      </c>
      <c r="AQ8" s="279" t="s">
        <v>515</v>
      </c>
      <c r="AR8" s="280" t="s">
        <v>516</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517</v>
      </c>
      <c r="AL9" s="1117"/>
      <c r="AM9" s="1117"/>
      <c r="AN9" s="1118"/>
      <c r="AO9" s="281">
        <v>8267920</v>
      </c>
      <c r="AP9" s="281">
        <v>78283</v>
      </c>
      <c r="AQ9" s="282">
        <v>66247</v>
      </c>
      <c r="AR9" s="283">
        <v>18.2</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518</v>
      </c>
      <c r="AL10" s="1117"/>
      <c r="AM10" s="1117"/>
      <c r="AN10" s="1118"/>
      <c r="AO10" s="284">
        <v>5222</v>
      </c>
      <c r="AP10" s="284">
        <v>49</v>
      </c>
      <c r="AQ10" s="285">
        <v>4001</v>
      </c>
      <c r="AR10" s="286">
        <v>-98.8</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519</v>
      </c>
      <c r="AL11" s="1117"/>
      <c r="AM11" s="1117"/>
      <c r="AN11" s="1118"/>
      <c r="AO11" s="284">
        <v>75845</v>
      </c>
      <c r="AP11" s="284">
        <v>718</v>
      </c>
      <c r="AQ11" s="285">
        <v>2117</v>
      </c>
      <c r="AR11" s="286">
        <v>-66.099999999999994</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520</v>
      </c>
      <c r="AL12" s="1117"/>
      <c r="AM12" s="1117"/>
      <c r="AN12" s="1118"/>
      <c r="AO12" s="284" t="s">
        <v>521</v>
      </c>
      <c r="AP12" s="284" t="s">
        <v>521</v>
      </c>
      <c r="AQ12" s="285">
        <v>23</v>
      </c>
      <c r="AR12" s="286" t="s">
        <v>521</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522</v>
      </c>
      <c r="AL13" s="1117"/>
      <c r="AM13" s="1117"/>
      <c r="AN13" s="1118"/>
      <c r="AO13" s="284">
        <v>201982</v>
      </c>
      <c r="AP13" s="284">
        <v>1912</v>
      </c>
      <c r="AQ13" s="285">
        <v>2449</v>
      </c>
      <c r="AR13" s="286">
        <v>-21.9</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523</v>
      </c>
      <c r="AL14" s="1117"/>
      <c r="AM14" s="1117"/>
      <c r="AN14" s="1118"/>
      <c r="AO14" s="284">
        <v>278947</v>
      </c>
      <c r="AP14" s="284">
        <v>2641</v>
      </c>
      <c r="AQ14" s="285">
        <v>1636</v>
      </c>
      <c r="AR14" s="286">
        <v>61.4</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524</v>
      </c>
      <c r="AL15" s="1120"/>
      <c r="AM15" s="1120"/>
      <c r="AN15" s="1121"/>
      <c r="AO15" s="284">
        <v>-502216</v>
      </c>
      <c r="AP15" s="284">
        <v>-4755</v>
      </c>
      <c r="AQ15" s="285">
        <v>-3889</v>
      </c>
      <c r="AR15" s="286">
        <v>22.3</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190</v>
      </c>
      <c r="AL16" s="1120"/>
      <c r="AM16" s="1120"/>
      <c r="AN16" s="1121"/>
      <c r="AO16" s="284">
        <v>8327700</v>
      </c>
      <c r="AP16" s="284">
        <v>78849</v>
      </c>
      <c r="AQ16" s="285">
        <v>72585</v>
      </c>
      <c r="AR16" s="286">
        <v>8.6</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525</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526</v>
      </c>
      <c r="AP20" s="293" t="s">
        <v>527</v>
      </c>
      <c r="AQ20" s="294" t="s">
        <v>528</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529</v>
      </c>
      <c r="AL21" s="1123"/>
      <c r="AM21" s="1123"/>
      <c r="AN21" s="1124"/>
      <c r="AO21" s="297">
        <v>8.35</v>
      </c>
      <c r="AP21" s="298">
        <v>6.82</v>
      </c>
      <c r="AQ21" s="299">
        <v>1.53</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530</v>
      </c>
      <c r="AL22" s="1123"/>
      <c r="AM22" s="1123"/>
      <c r="AN22" s="1124"/>
      <c r="AO22" s="302">
        <v>94.4</v>
      </c>
      <c r="AP22" s="303">
        <v>99.4</v>
      </c>
      <c r="AQ22" s="304">
        <v>-5</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3" t="s">
        <v>531</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2" x14ac:dyDescent="0.2">
      <c r="A27" s="309"/>
      <c r="AO27" s="262"/>
      <c r="AP27" s="262"/>
      <c r="AQ27" s="262"/>
      <c r="AR27" s="262"/>
      <c r="AS27" s="262"/>
      <c r="AT27" s="262"/>
    </row>
    <row r="28" spans="1:46" ht="16.2" x14ac:dyDescent="0.2">
      <c r="A28" s="263" t="s">
        <v>532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533</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512</v>
      </c>
      <c r="AP30" s="272"/>
      <c r="AQ30" s="273" t="s">
        <v>513</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514</v>
      </c>
      <c r="AQ31" s="279" t="s">
        <v>515</v>
      </c>
      <c r="AR31" s="280" t="s">
        <v>516</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534</v>
      </c>
      <c r="AL32" s="1131"/>
      <c r="AM32" s="1131"/>
      <c r="AN32" s="1132"/>
      <c r="AO32" s="312">
        <v>5206249</v>
      </c>
      <c r="AP32" s="312">
        <v>49294</v>
      </c>
      <c r="AQ32" s="313">
        <v>38122</v>
      </c>
      <c r="AR32" s="314">
        <v>29.3</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535</v>
      </c>
      <c r="AL33" s="1131"/>
      <c r="AM33" s="1131"/>
      <c r="AN33" s="1132"/>
      <c r="AO33" s="312" t="s">
        <v>521</v>
      </c>
      <c r="AP33" s="312" t="s">
        <v>521</v>
      </c>
      <c r="AQ33" s="313" t="s">
        <v>521</v>
      </c>
      <c r="AR33" s="314" t="s">
        <v>521</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536</v>
      </c>
      <c r="AL34" s="1131"/>
      <c r="AM34" s="1131"/>
      <c r="AN34" s="1132"/>
      <c r="AO34" s="312" t="s">
        <v>521</v>
      </c>
      <c r="AP34" s="312" t="s">
        <v>521</v>
      </c>
      <c r="AQ34" s="313">
        <v>19</v>
      </c>
      <c r="AR34" s="314" t="s">
        <v>521</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537</v>
      </c>
      <c r="AL35" s="1131"/>
      <c r="AM35" s="1131"/>
      <c r="AN35" s="1132"/>
      <c r="AO35" s="312">
        <v>1445391</v>
      </c>
      <c r="AP35" s="312">
        <v>13685</v>
      </c>
      <c r="AQ35" s="313">
        <v>11292</v>
      </c>
      <c r="AR35" s="314">
        <v>21.2</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538</v>
      </c>
      <c r="AL36" s="1131"/>
      <c r="AM36" s="1131"/>
      <c r="AN36" s="1132"/>
      <c r="AO36" s="312" t="s">
        <v>521</v>
      </c>
      <c r="AP36" s="312" t="s">
        <v>521</v>
      </c>
      <c r="AQ36" s="313">
        <v>1617</v>
      </c>
      <c r="AR36" s="314" t="s">
        <v>521</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539</v>
      </c>
      <c r="AL37" s="1131"/>
      <c r="AM37" s="1131"/>
      <c r="AN37" s="1132"/>
      <c r="AO37" s="312">
        <v>37945</v>
      </c>
      <c r="AP37" s="312">
        <v>359</v>
      </c>
      <c r="AQ37" s="313">
        <v>410</v>
      </c>
      <c r="AR37" s="314">
        <v>-12.4</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540</v>
      </c>
      <c r="AL38" s="1134"/>
      <c r="AM38" s="1134"/>
      <c r="AN38" s="1135"/>
      <c r="AO38" s="315" t="s">
        <v>521</v>
      </c>
      <c r="AP38" s="315" t="s">
        <v>521</v>
      </c>
      <c r="AQ38" s="316">
        <v>1</v>
      </c>
      <c r="AR38" s="304" t="s">
        <v>521</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541</v>
      </c>
      <c r="AL39" s="1134"/>
      <c r="AM39" s="1134"/>
      <c r="AN39" s="1135"/>
      <c r="AO39" s="312">
        <v>-187095</v>
      </c>
      <c r="AP39" s="312">
        <v>-1771</v>
      </c>
      <c r="AQ39" s="313">
        <v>-6908</v>
      </c>
      <c r="AR39" s="314">
        <v>-74.400000000000006</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542</v>
      </c>
      <c r="AL40" s="1131"/>
      <c r="AM40" s="1131"/>
      <c r="AN40" s="1132"/>
      <c r="AO40" s="312">
        <v>-4585888</v>
      </c>
      <c r="AP40" s="312">
        <v>-43420</v>
      </c>
      <c r="AQ40" s="313">
        <v>-33487</v>
      </c>
      <c r="AR40" s="314">
        <v>29.7</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301</v>
      </c>
      <c r="AL41" s="1137"/>
      <c r="AM41" s="1137"/>
      <c r="AN41" s="1138"/>
      <c r="AO41" s="312">
        <v>1916602</v>
      </c>
      <c r="AP41" s="312">
        <v>18147</v>
      </c>
      <c r="AQ41" s="313">
        <v>11065</v>
      </c>
      <c r="AR41" s="314">
        <v>64</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543</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545</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512</v>
      </c>
      <c r="AN49" s="1127" t="s">
        <v>546</v>
      </c>
      <c r="AO49" s="1128"/>
      <c r="AP49" s="1128"/>
      <c r="AQ49" s="1128"/>
      <c r="AR49" s="1129"/>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547</v>
      </c>
      <c r="AO50" s="329" t="s">
        <v>548</v>
      </c>
      <c r="AP50" s="330" t="s">
        <v>549</v>
      </c>
      <c r="AQ50" s="331" t="s">
        <v>550</v>
      </c>
      <c r="AR50" s="332" t="s">
        <v>551</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552</v>
      </c>
      <c r="AL51" s="325"/>
      <c r="AM51" s="333">
        <v>8427185</v>
      </c>
      <c r="AN51" s="334">
        <v>76834</v>
      </c>
      <c r="AO51" s="335">
        <v>2.2999999999999998</v>
      </c>
      <c r="AP51" s="336">
        <v>66863</v>
      </c>
      <c r="AQ51" s="337">
        <v>-2.6</v>
      </c>
      <c r="AR51" s="338">
        <v>4.9000000000000004</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553</v>
      </c>
      <c r="AM52" s="341">
        <v>3913559</v>
      </c>
      <c r="AN52" s="342">
        <v>35681</v>
      </c>
      <c r="AO52" s="343">
        <v>0.9</v>
      </c>
      <c r="AP52" s="344">
        <v>32770</v>
      </c>
      <c r="AQ52" s="345">
        <v>1.4</v>
      </c>
      <c r="AR52" s="346">
        <v>-0.5</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554</v>
      </c>
      <c r="AL53" s="325"/>
      <c r="AM53" s="333">
        <v>11204470</v>
      </c>
      <c r="AN53" s="334">
        <v>102830</v>
      </c>
      <c r="AO53" s="335">
        <v>33.799999999999997</v>
      </c>
      <c r="AP53" s="336">
        <v>72051</v>
      </c>
      <c r="AQ53" s="337">
        <v>7.8</v>
      </c>
      <c r="AR53" s="338">
        <v>26</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553</v>
      </c>
      <c r="AM54" s="341">
        <v>3261651</v>
      </c>
      <c r="AN54" s="342">
        <v>29934</v>
      </c>
      <c r="AO54" s="343">
        <v>-16.100000000000001</v>
      </c>
      <c r="AP54" s="344">
        <v>34140</v>
      </c>
      <c r="AQ54" s="345">
        <v>4.2</v>
      </c>
      <c r="AR54" s="346">
        <v>-20.3</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555</v>
      </c>
      <c r="AL55" s="325"/>
      <c r="AM55" s="333">
        <v>5486626</v>
      </c>
      <c r="AN55" s="334">
        <v>50790</v>
      </c>
      <c r="AO55" s="335">
        <v>-50.6</v>
      </c>
      <c r="AP55" s="336">
        <v>72756</v>
      </c>
      <c r="AQ55" s="337">
        <v>1</v>
      </c>
      <c r="AR55" s="338">
        <v>-51.6</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553</v>
      </c>
      <c r="AM56" s="341">
        <v>2279333</v>
      </c>
      <c r="AN56" s="342">
        <v>21100</v>
      </c>
      <c r="AO56" s="343">
        <v>-29.5</v>
      </c>
      <c r="AP56" s="344">
        <v>32117</v>
      </c>
      <c r="AQ56" s="345">
        <v>-5.9</v>
      </c>
      <c r="AR56" s="346">
        <v>-23.6</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556</v>
      </c>
      <c r="AL57" s="325"/>
      <c r="AM57" s="333">
        <v>5161261</v>
      </c>
      <c r="AN57" s="334">
        <v>48307</v>
      </c>
      <c r="AO57" s="335">
        <v>-4.9000000000000004</v>
      </c>
      <c r="AP57" s="336">
        <v>49217</v>
      </c>
      <c r="AQ57" s="337">
        <v>-32.4</v>
      </c>
      <c r="AR57" s="338">
        <v>27.5</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553</v>
      </c>
      <c r="AM58" s="341">
        <v>1937082</v>
      </c>
      <c r="AN58" s="342">
        <v>18130</v>
      </c>
      <c r="AO58" s="343">
        <v>-14.1</v>
      </c>
      <c r="AP58" s="344">
        <v>27232</v>
      </c>
      <c r="AQ58" s="345">
        <v>-15.2</v>
      </c>
      <c r="AR58" s="346">
        <v>1.1000000000000001</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557</v>
      </c>
      <c r="AL59" s="325"/>
      <c r="AM59" s="333">
        <v>8006691</v>
      </c>
      <c r="AN59" s="334">
        <v>75809</v>
      </c>
      <c r="AO59" s="335">
        <v>56.9</v>
      </c>
      <c r="AP59" s="336">
        <v>49211</v>
      </c>
      <c r="AQ59" s="337">
        <v>0</v>
      </c>
      <c r="AR59" s="338">
        <v>56.9</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553</v>
      </c>
      <c r="AM60" s="341">
        <v>2112986</v>
      </c>
      <c r="AN60" s="342">
        <v>20006</v>
      </c>
      <c r="AO60" s="343">
        <v>10.3</v>
      </c>
      <c r="AP60" s="344">
        <v>28367</v>
      </c>
      <c r="AQ60" s="345">
        <v>4.2</v>
      </c>
      <c r="AR60" s="346">
        <v>6.1</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558</v>
      </c>
      <c r="AL61" s="347"/>
      <c r="AM61" s="348">
        <v>7657247</v>
      </c>
      <c r="AN61" s="349">
        <v>70914</v>
      </c>
      <c r="AO61" s="350">
        <v>7.5</v>
      </c>
      <c r="AP61" s="351">
        <v>62020</v>
      </c>
      <c r="AQ61" s="352">
        <v>-5.2</v>
      </c>
      <c r="AR61" s="338">
        <v>12.7</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553</v>
      </c>
      <c r="AM62" s="341">
        <v>2700922</v>
      </c>
      <c r="AN62" s="342">
        <v>24970</v>
      </c>
      <c r="AO62" s="343">
        <v>-9.6999999999999993</v>
      </c>
      <c r="AP62" s="344">
        <v>30925</v>
      </c>
      <c r="AQ62" s="345">
        <v>-2.2999999999999998</v>
      </c>
      <c r="AR62" s="346">
        <v>-7.4</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BqfkQdeUL8DawXqGqdafU9EQeBu9ad9+U5FQDOVCKEfkgJP2doBuZI5lgPGFDRcRfsuRaDqxmmYvwGaSgEnxfw==" saltValue="oNYXYOv5/iHVTdPicAjtj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74" zoomScale="70" zoomScaleNormal="7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560</v>
      </c>
    </row>
    <row r="121" spans="125:125" ht="13.5" hidden="1" customHeight="1" x14ac:dyDescent="0.2">
      <c r="DU121" s="259"/>
    </row>
  </sheetData>
  <sheetProtection algorithmName="SHA-512" hashValue="dElnfxIQl92CSqKhtczhZjmpnRC16Polh8znfHb4J+EJvxOad+c7zg1d/otGljbZ/OPpBH/24t3+e2d+MdvkpQ==" saltValue="wOHyNSHLGRAv+9E672O41g=="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94" zoomScale="85" zoomScaleNormal="85"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561</v>
      </c>
    </row>
  </sheetData>
  <sheetProtection algorithmName="SHA-512" hashValue="yxrvs528w7rje/L76wTkdzWqQhbpqRMww6H3x1cA6F+DMHTd3HjJZSw41dwJL04Jqhky1E6F7e3euu0a2FDIeA==" saltValue="lYRmA182R4mngsX/UjE7WA=="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B32" zoomScale="70" zoomScaleNormal="70" zoomScaleSheetLayoutView="100" workbookViewId="0">
      <selection activeCell="M50" sqref="M50"/>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2">
      <c r="B47" s="10"/>
      <c r="C47" s="1139" t="s">
        <v>3</v>
      </c>
      <c r="D47" s="1139"/>
      <c r="E47" s="1140"/>
      <c r="F47" s="11">
        <v>18.559999999999999</v>
      </c>
      <c r="G47" s="12">
        <v>18.64</v>
      </c>
      <c r="H47" s="12">
        <v>16.38</v>
      </c>
      <c r="I47" s="12">
        <v>19.170000000000002</v>
      </c>
      <c r="J47" s="13">
        <v>19.55</v>
      </c>
    </row>
    <row r="48" spans="2:10" ht="57.75" customHeight="1" x14ac:dyDescent="0.2">
      <c r="B48" s="14"/>
      <c r="C48" s="1141" t="s">
        <v>4</v>
      </c>
      <c r="D48" s="1141"/>
      <c r="E48" s="1142"/>
      <c r="F48" s="15">
        <v>9.08</v>
      </c>
      <c r="G48" s="16">
        <v>8.7899999999999991</v>
      </c>
      <c r="H48" s="16">
        <v>10.99</v>
      </c>
      <c r="I48" s="16">
        <v>12.9</v>
      </c>
      <c r="J48" s="17">
        <v>13.84</v>
      </c>
    </row>
    <row r="49" spans="2:10" ht="57.75" customHeight="1" thickBot="1" x14ac:dyDescent="0.25">
      <c r="B49" s="18"/>
      <c r="C49" s="1143" t="s">
        <v>5</v>
      </c>
      <c r="D49" s="1143"/>
      <c r="E49" s="1144"/>
      <c r="F49" s="19" t="s">
        <v>567</v>
      </c>
      <c r="G49" s="20" t="s">
        <v>568</v>
      </c>
      <c r="H49" s="20">
        <v>0.64</v>
      </c>
      <c r="I49" s="20">
        <v>6.22</v>
      </c>
      <c r="J49" s="21">
        <v>0.69</v>
      </c>
    </row>
    <row r="50" spans="2:10" ht="13.2" x14ac:dyDescent="0.2"/>
  </sheetData>
  <sheetProtection algorithmName="SHA-512" hashValue="L2Rkec4s9lxhzlagb1Gf3fVsLSP2eSp8aezRl++Wh2CBgvDqRFR5TLwylxBI1WZnKt+ZFURQvORREHCaBvB/tA==" saltValue="YzM8+fcxQIKz59EOnaFdy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0"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青野 健汰</cp:lastModifiedBy>
  <cp:lastPrinted>2024-03-14T23:43:36Z</cp:lastPrinted>
  <dcterms:created xsi:type="dcterms:W3CDTF">2024-02-05T03:07:38Z</dcterms:created>
  <dcterms:modified xsi:type="dcterms:W3CDTF">2024-03-15T04:54:01Z</dcterms:modified>
  <cp:category/>
</cp:coreProperties>
</file>