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財務企画部-財政課$\08020_財政状況資料集\R4\01　財政状況資料集（R4決算）\01　作成\"/>
    </mc:Choice>
  </mc:AlternateContent>
  <xr:revisionPtr revIDLastSave="0" documentId="13_ncr:1_{2C6BABA8-F41C-497E-BAF3-C693724553B4}"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O34" i="10"/>
  <c r="CO35" i="10" s="1"/>
  <c r="CO36" i="10" s="1"/>
  <c r="CO37" i="10" s="1"/>
  <c r="CO38" i="10" s="1"/>
  <c r="BW34" i="10"/>
  <c r="BW35" i="10" s="1"/>
  <c r="BW36" i="10" s="1"/>
  <c r="BW37" i="10" s="1"/>
  <c r="BW38"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E36" i="10" s="1"/>
  <c r="AM34" i="10"/>
  <c r="AM35" i="10" s="1"/>
  <c r="AM36" i="10" s="1"/>
</calcChain>
</file>

<file path=xl/sharedStrings.xml><?xml version="1.0" encoding="utf-8"?>
<sst xmlns="http://schemas.openxmlformats.org/spreadsheetml/2006/main" count="1104" uniqueCount="601">
  <si>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</si>
  <si>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</si>
  <si>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</si>
  <si>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</si>
  <si>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</si>
  <si>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</si>
  <si>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</si>
  <si>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</si>
  <si>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</si>
  <si>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</si>
  <si>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</si>
  <si>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</si>
  <si>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</si>
  <si>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</si>
  <si>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</si>
  <si>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</si>
  <si>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</si>
  <si>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</si>
  <si>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</si>
  <si>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</si>
  <si>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</si>
  <si>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</si>
  <si>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</si>
  <si>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</si>
  <si>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</si>
  <si>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</si>
  <si>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</si>
  <si>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</si>
  <si>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</si>
  <si>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</si>
  <si>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</si>
  <si>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</si>
  <si>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</si>
  <si>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</si>
  <si>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</si>
  <si>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</si>
  <si>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</si>
  <si>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</si>
  <si>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</si>
  <si>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</si>
  <si>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</si>
  <si>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</si>
  <si>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</si>
  <si>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</si>
  <si>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</si>
  <si>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</si>
  <si>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</si>
  <si>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</si>
  <si>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</si>
  <si>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</si>
  <si>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</si>
  <si>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</si>
  <si>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</si>
  <si>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</si>
  <si>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</si>
  <si>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</si>
  <si>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</si>
  <si>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</si>
  <si>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</si>
  <si>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</si>
  <si>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</si>
  <si>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</si>
  <si>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</si>
  <si>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</si>
  <si>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</si>
  <si>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</si>
  <si>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</si>
  <si>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</si>
  <si>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</si>
  <si>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</si>
  <si>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</si>
  <si>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</si>
  <si>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</si>
  <si>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</si>
  <si>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</si>
  <si>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</si>
  <si>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</si>
  <si>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</si>
  <si>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</si>
  <si>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</si>
  <si>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</si>
  <si>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</si>
  <si>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</si>
  <si>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</si>
  <si>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</si>
  <si>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</si>
  <si>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</si>
  <si>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</si>
  <si>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</si>
  <si>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</si>
  <si>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</si>
  <si>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</si>
  <si>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</si>
  <si>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</si>
  <si>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</si>
  <si>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</si>
  <si>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</si>
  <si>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</si>
  <si>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</si>
  <si>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</si>
  <si>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</si>
  <si>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</si>
  <si>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</si>
  <si>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</si>
  <si>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</si>
  <si>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</si>
  <si>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</si>
  <si>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</si>
  <si>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</si>
  <si>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</si>
  <si>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</si>
  <si>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</si>
  <si>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</si>
  <si>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</si>
  <si>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</si>
  <si>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</si>
  <si>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</si>
  <si>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</si>
  <si>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</si>
  <si>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</si>
  <si>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</si>
  <si>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</si>
  <si>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</si>
  <si>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</si>
  <si>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</si>
  <si>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</si>
  <si>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</si>
  <si>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</si>
  <si>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</si>
  <si>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</si>
  <si>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</si>
  <si>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</si>
  <si>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</si>
  <si>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</si>
  <si>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</si>
  <si>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</si>
  <si>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</si>
  <si>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</si>
  <si>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</si>
  <si>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</si>
  <si>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</si>
  <si>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</si>
  <si>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</si>
  <si>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</si>
  <si>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</si>
  <si>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</si>
  <si>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</si>
  <si>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</si>
  <si>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</si>
  <si>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</si>
  <si>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</si>
  <si>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</si>
  <si>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</si>
  <si>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</si>
  <si>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</si>
  <si>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</si>
  <si>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</si>
  <si>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</si>
  <si>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</si>
  <si>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</si>
  <si>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</si>
  <si>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</si>
  <si>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</si>
  <si>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</si>
  <si>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</si>
  <si>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</si>
  <si>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</si>
  <si>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</si>
  <si>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</si>
  <si>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</si>
  <si>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</si>
  <si>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</si>
  <si>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</si>
  <si>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</si>
  <si>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</si>
  <si>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</si>
  <si>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</si>
  <si>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</si>
  <si>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</si>
  <si>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</si>
  <si>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</si>
  <si>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</si>
  <si>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</si>
  <si>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</si>
  <si>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</si>
  <si>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</si>
  <si>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</si>
  <si>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</si>
  <si>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</si>
  <si>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</si>
  <si>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</si>
  <si>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</si>
  <si>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</si>
  <si>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</si>
  <si>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</si>
  <si>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</si>
  <si>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</si>
  <si>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</si>
  <si>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</si>
  <si>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</si>
  <si>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</si>
  <si>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</si>
  <si>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</si>
  <si>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</si>
  <si>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</si>
  <si>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</si>
  <si>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</si>
  <si>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</si>
  <si>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</si>
  <si>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</si>
  <si>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</si>
  <si>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</si>
  <si>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</si>
  <si>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</si>
  <si>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</si>
  <si>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</si>
  <si>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</si>
  <si>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</si>
  <si>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</si>
  <si>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</si>
  <si>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</si>
  <si>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</si>
  <si>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</si>
  <si>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</si>
  <si>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</si>
  <si>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</si>
  <si>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</si>
  <si>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</si>
  <si>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</si>
  <si>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</si>
  <si>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</si>
  <si>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</si>
  <si>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</si>
  <si>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</si>
  <si>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</si>
  <si>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</si>
  <si>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</si>
  <si>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</si>
  <si>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</si>
  <si>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</si>
  <si>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</si>
  <si>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</si>
  <si>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</si>
  <si>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</si>
  <si>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</si>
  <si>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</si>
  <si>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</si>
  <si>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</si>
  <si>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</si>
  <si>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</si>
  <si>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</si>
  <si>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</si>
  <si>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</si>
  <si>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</si>
  <si>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</si>
  <si>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</si>
  <si>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</si>
  <si>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</si>
  <si>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</si>
  <si>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</si>
  <si>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</si>
  <si>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</si>
  <si>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</si>
  <si>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</si>
  <si>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</si>
  <si>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</si>
  <si>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</si>
  <si>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</si>
  <si>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</si>
  <si>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</si>
  <si>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</si>
  <si>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</si>
  <si>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</si>
  <si>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</si>
  <si>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</si>
  <si>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</si>
  <si>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</si>
  <si>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</si>
  <si>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</si>
  <si>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</si>
  <si>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</si>
  <si>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</si>
  <si>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</si>
  <si>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</si>
  <si>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</si>
  <si>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</si>
  <si>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</si>
  <si>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</si>
  <si>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</si>
  <si>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</si>
  <si>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</si>
  <si>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</si>
  <si>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</si>
  <si>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</si>
  <si>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</si>
  <si>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</si>
  <si>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</si>
  <si>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</si>
  <si>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</si>
  <si>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</si>
  <si>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</si>
  <si>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</si>
  <si>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</si>
  <si>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</si>
  <si>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</si>
  <si>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</si>
  <si>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</si>
  <si>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</si>
  <si>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</si>
  <si>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</si>
  <si>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</si>
  <si>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</si>
  <si>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</si>
  <si>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</si>
  <si>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</si>
  <si>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</si>
  <si>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</si>
  <si>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</si>
  <si>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</si>
  <si>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</si>
  <si>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</si>
  <si>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</si>
  <si>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</si>
  <si>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</si>
  <si>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</si>
  <si>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</si>
  <si>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</si>
  <si>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</si>
  <si>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</si>
  <si>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</si>
  <si>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</si>
  <si>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</si>
  <si>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</si>
  <si>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</si>
  <si>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</si>
  <si>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</si>
  <si>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</si>
  <si>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</si>
  <si>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</si>
  <si>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</si>
  <si>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</si>
  <si>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</si>
  <si>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</si>
  <si>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</si>
  <si>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</si>
  <si>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</si>
  <si>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</si>
  <si>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</si>
  <si>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</si>
  <si>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</si>
  <si>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</si>
  <si>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</si>
  <si>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</si>
  <si>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</si>
  <si>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</si>
  <si>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</si>
  <si>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</si>
  <si>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</si>
  <si>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</si>
  <si>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</si>
  <si>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</si>
  <si>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</si>
  <si>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</si>
  <si>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</si>
  <si>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</si>
  <si>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</si>
  <si>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</si>
  <si>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</si>
  <si>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</si>
  <si>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</si>
  <si>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</si>
  <si>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</si>
  <si>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</si>
  <si>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</si>
  <si>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</si>
  <si>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</si>
  <si>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</si>
  <si>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</si>
  <si>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</si>
  <si>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</si>
  <si>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</si>
  <si>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</si>
  <si>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</si>
  <si>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</si>
  <si>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</si>
  <si>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</si>
  <si>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</si>
  <si>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</si>
  <si>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</si>
  <si>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</si>
  <si>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</si>
  <si>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</si>
  <si>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</si>
  <si>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</si>
  <si>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</si>
  <si>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</si>
  <si>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</si>
  <si>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</si>
  <si>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</si>
  <si>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</si>
  <si>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</si>
  <si>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</si>
  <si>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</si>
  <si>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</si>
  <si>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</si>
  <si>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</si>
  <si>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</si>
  <si>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</si>
  <si>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</si>
  <si>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</si>
  <si>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</si>
  <si>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</si>
  <si>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</si>
  <si>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</si>
  <si>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</si>
  <si>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公共下水道事業会計</t>
    <phoneticPr fontId="5"/>
  </si>
  <si>
    <t>港湾上屋事業特別会計</t>
    <phoneticPr fontId="5"/>
  </si>
  <si>
    <t>法非適用企業</t>
    <phoneticPr fontId="5"/>
  </si>
  <si>
    <t>小松地域交流事業特別会計</t>
    <phoneticPr fontId="5"/>
  </si>
  <si>
    <t>法非適用企業</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</si>
  <si>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</si>
  <si>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</si>
  <si>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</si>
  <si>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</si>
  <si>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</si>
  <si>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</si>
  <si>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</si>
  <si>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</si>
  <si>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</si>
  <si>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</si>
  <si>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</si>
  <si>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</si>
  <si>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</si>
  <si>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</si>
  <si>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</si>
  <si>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</si>
  <si>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</si>
  <si>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</si>
  <si>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</si>
  <si>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</si>
  <si>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</si>
  <si>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</si>
  <si>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</si>
  <si>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</si>
  <si>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</si>
  <si>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</si>
  <si>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</si>
  <si>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</si>
  <si>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</si>
  <si>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</si>
  <si>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</si>
  <si>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</si>
  <si>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</si>
  <si>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</si>
  <si>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</si>
  <si>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</si>
  <si>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</si>
  <si>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</si>
  <si>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</si>
  <si>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</si>
  <si>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</si>
  <si>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</si>
  <si>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</si>
  <si>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</si>
  <si>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</si>
  <si>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</si>
  <si>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</si>
  <si>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</si>
  <si>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</si>
  <si>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</si>
  <si>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</si>
  <si>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</si>
  <si>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</si>
  <si>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</si>
  <si>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</si>
  <si>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</si>
  <si>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</si>
  <si>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</si>
  <si>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</si>
  <si>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</si>
  <si>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</si>
  <si>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</si>
  <si>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</si>
  <si>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</si>
  <si>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</si>
  <si>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</si>
  <si>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</si>
  <si>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</si>
  <si>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</si>
  <si>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</si>
  <si>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</si>
  <si>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</si>
  <si>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</si>
  <si>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</si>
  <si>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</si>
  <si>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</si>
  <si>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</si>
  <si>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</si>
  <si>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</si>
  <si>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</si>
  <si>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</si>
  <si>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</si>
  <si>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</si>
  <si>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</si>
  <si>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</si>
  <si>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</si>
  <si>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</si>
  <si>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</si>
  <si>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</si>
  <si>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</si>
  <si>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</si>
  <si>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</si>
  <si>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</si>
  <si>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</si>
  <si>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</si>
  <si>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</si>
  <si>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</si>
  <si>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</si>
  <si>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</si>
  <si>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</si>
  <si>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</si>
  <si>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</si>
  <si>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</si>
  <si>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</si>
  <si>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</si>
  <si>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</si>
  <si>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</si>
  <si>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</si>
  <si>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</si>
  <si>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</si>
  <si>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</si>
  <si>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</si>
  <si>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</si>
  <si>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</si>
  <si>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</si>
  <si>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</si>
  <si>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</si>
  <si>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</si>
  <si>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</si>
  <si>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</si>
  <si>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</si>
  <si>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</si>
  <si>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</si>
  <si>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</si>
  <si>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</si>
  <si>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</si>
  <si>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</si>
  <si>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</si>
  <si>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</si>
  <si>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</si>
  <si>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</si>
  <si>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</si>
  <si>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</si>
  <si>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</si>
  <si>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</si>
  <si>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</si>
  <si>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</si>
  <si>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</si>
  <si>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</si>
  <si>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</si>
  <si>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</si>
  <si>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</si>
  <si>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</si>
  <si>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</si>
  <si>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</si>
  <si>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</si>
  <si>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</si>
  <si>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0.81</t>
  </si>
  <si>
    <t>▲ 0.37</t>
  </si>
  <si>
    <t>一般会計</t>
  </si>
  <si>
    <t>水道事業会計</t>
  </si>
  <si>
    <t>介護保険特別会計</t>
  </si>
  <si>
    <t>公共下水道事業会計</t>
  </si>
  <si>
    <t>後期高齢者医療保険特別会計</t>
  </si>
  <si>
    <t>国民健康保険特別会計</t>
  </si>
  <si>
    <t>畑地かん水事業特別会計</t>
  </si>
  <si>
    <t>病院事業会計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</si>
  <si>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</si>
  <si>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</si>
  <si>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</si>
  <si>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</si>
  <si>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</si>
  <si>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</si>
  <si>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</si>
  <si>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</si>
  <si>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</si>
  <si>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愛媛県市町総合事務組合（消防補填事業分）</t>
    <rPh sb="0" eb="2">
      <t>エヒメ</t>
    </rPh>
    <rPh sb="2" eb="3">
      <t>ケン</t>
    </rPh>
    <rPh sb="3" eb="5">
      <t>シマチ</t>
    </rPh>
    <rPh sb="5" eb="7">
      <t>ソウゴウ</t>
    </rPh>
    <rPh sb="7" eb="11">
      <t>ジムクミアイ</t>
    </rPh>
    <rPh sb="12" eb="14">
      <t>ショウボウ</t>
    </rPh>
    <rPh sb="14" eb="16">
      <t>ホテン</t>
    </rPh>
    <rPh sb="16" eb="19">
      <t>ジギョウブン</t>
    </rPh>
    <phoneticPr fontId="2"/>
  </si>
  <si>
    <t>愛媛県市町総合事務組合（交通災害事業分）</t>
    <rPh sb="0" eb="3">
      <t>エヒメケン</t>
    </rPh>
    <rPh sb="3" eb="5">
      <t>シマチ</t>
    </rPh>
    <rPh sb="5" eb="7">
      <t>ソウゴウ</t>
    </rPh>
    <rPh sb="7" eb="9">
      <t>ジム</t>
    </rPh>
    <rPh sb="9" eb="11">
      <t>クミアイ</t>
    </rPh>
    <rPh sb="12" eb="14">
      <t>コウツウ</t>
    </rPh>
    <rPh sb="14" eb="16">
      <t>サイガイ</t>
    </rPh>
    <rPh sb="16" eb="18">
      <t>ジギョウ</t>
    </rPh>
    <rPh sb="18" eb="19">
      <t>ブン</t>
    </rPh>
    <phoneticPr fontId="2"/>
  </si>
  <si>
    <t>愛媛県地方税滞納整理機構</t>
    <rPh sb="0" eb="3">
      <t>エヒメケン</t>
    </rPh>
    <rPh sb="3" eb="6">
      <t>チホウゼイ</t>
    </rPh>
    <rPh sb="6" eb="10">
      <t>タイノウセイリ</t>
    </rPh>
    <rPh sb="10" eb="12">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</si>
  <si>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</si>
  <si>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</si>
  <si>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西条市産業情報支援センター</t>
    <rPh sb="0" eb="3">
      <t>サイジョウシ</t>
    </rPh>
    <rPh sb="3" eb="5">
      <t>サンギョウ</t>
    </rPh>
    <rPh sb="5" eb="7">
      <t>ジョウホウ</t>
    </rPh>
    <rPh sb="7" eb="9">
      <t>シエン</t>
    </rPh>
    <phoneticPr fontId="2"/>
  </si>
  <si>
    <t>西条市スポーツ協会</t>
    <rPh sb="0" eb="3">
      <t>サイジョウシ</t>
    </rPh>
    <rPh sb="7" eb="9">
      <t>キョウカイ</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</si>
  <si>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</si>
  <si>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7">
      <t>イクエイカイ</t>
    </rPh>
    <phoneticPr fontId="2"/>
  </si>
  <si>
    <t>ソラヤマいしづち</t>
  </si>
  <si>
    <t>合併振興基金</t>
    <rPh sb="0" eb="4">
      <t>ガッペイシンコウ</t>
    </rPh>
    <rPh sb="4" eb="6">
      <t>キキン</t>
    </rPh>
    <phoneticPr fontId="5"/>
  </si>
  <si>
    <t>公共施設再編整備基金</t>
    <rPh sb="0" eb="4">
      <t>コウキョウシセツ</t>
    </rPh>
    <rPh sb="4" eb="6">
      <t>サイヘン</t>
    </rPh>
    <rPh sb="6" eb="8">
      <t>セイビ</t>
    </rPh>
    <rPh sb="8" eb="10">
      <t>キキン</t>
    </rPh>
    <phoneticPr fontId="2"/>
  </si>
  <si>
    <t>福祉基金</t>
    <rPh sb="0" eb="2">
      <t>フクシ</t>
    </rPh>
    <rPh sb="2" eb="4">
      <t>キキン</t>
    </rPh>
    <phoneticPr fontId="2"/>
  </si>
  <si>
    <t>森林整備基金</t>
    <rPh sb="0" eb="2">
      <t>シンリン</t>
    </rPh>
    <rPh sb="2" eb="4">
      <t>セイビ</t>
    </rPh>
    <rPh sb="4" eb="6">
      <t>キキン</t>
    </rPh>
    <phoneticPr fontId="2"/>
  </si>
  <si>
    <t>水産資源育成基金</t>
    <rPh sb="0" eb="2">
      <t>スイサン</t>
    </rPh>
    <rPh sb="2" eb="4">
      <t>シゲン</t>
    </rPh>
    <rPh sb="4" eb="6">
      <t>イクセイ</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</si>
</sst>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49217</c:v>
                </c:pt>
                <c:pt idx="4">
                  <c:v>49211</c:v>
                </c:pt>
              </c:numCache>
            </c:numRef>
          </c:val>
          <c:smooth val="0"/>
          <c:extLst>
            <c:ext xmlns:c16="http://schemas.microsoft.com/office/drawing/2014/chart" uri="{C3380CC4-5D6E-409C-BE32-E72D297353CC}">
              <c16:uniqueId val="{00000000-F0B0-4D95-9220-47A0DEA7BB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76834</c:v>
                </c:pt>
                <c:pt idx="1">
                  <c:v>102830</c:v>
                </c:pt>
                <c:pt idx="2">
                  <c:v>50790</c:v>
                </c:pt>
                <c:pt idx="3">
                  <c:v>48307</c:v>
                </c:pt>
                <c:pt idx="4">
                  <c:v>75809</c:v>
                </c:pt>
              </c:numCache>
            </c:numRef>
          </c:val>
          <c:smooth val="0"/>
          <c:extLst>
            <c:ext xmlns:c16="http://schemas.microsoft.com/office/drawing/2014/chart" uri="{C3380CC4-5D6E-409C-BE32-E72D297353CC}">
              <c16:uniqueId val="{00000001-F0B0-4D95-9220-47A0DEA7BB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9.08</c:v>
                </c:pt>
                <c:pt idx="1">
                  <c:v>8.7899999999999991</c:v>
                </c:pt>
                <c:pt idx="2">
                  <c:v>10.99</c:v>
                </c:pt>
                <c:pt idx="3">
                  <c:v>12.9</c:v>
                </c:pt>
                <c:pt idx="4">
                  <c:v>13.84</c:v>
                </c:pt>
              </c:numCache>
            </c:numRef>
          </c:val>
          <c:extLst>
            <c:ext xmlns:c16="http://schemas.microsoft.com/office/drawing/2014/chart" uri="{C3380CC4-5D6E-409C-BE32-E72D297353CC}">
              <c16:uniqueId val="{00000000-4CD7-45B1-A748-8D33EB33F0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18.559999999999999</c:v>
                </c:pt>
                <c:pt idx="1">
                  <c:v>18.64</c:v>
                </c:pt>
                <c:pt idx="2">
                  <c:v>16.38</c:v>
                </c:pt>
                <c:pt idx="3">
                  <c:v>19.170000000000002</c:v>
                </c:pt>
                <c:pt idx="4">
                  <c:v>19.55</c:v>
                </c:pt>
              </c:numCache>
            </c:numRef>
          </c:val>
          <c:extLst>
            <c:ext xmlns:c16="http://schemas.microsoft.com/office/drawing/2014/chart" uri="{C3380CC4-5D6E-409C-BE32-E72D297353CC}">
              <c16:uniqueId val="{00000001-4CD7-45B1-A748-8D33EB33F0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-0.81</c:v>
                </c:pt>
                <c:pt idx="1">
                  <c:v>-0.37</c:v>
                </c:pt>
                <c:pt idx="2">
                  <c:v>0.64</c:v>
                </c:pt>
                <c:pt idx="3">
                  <c:v>6.22</c:v>
                </c:pt>
                <c:pt idx="4">
                  <c:v>0.69</c:v>
                </c:pt>
              </c:numCache>
            </c:numRef>
          </c:val>
          <c:smooth val="0"/>
          <c:extLst>
            <c:ext xmlns:c16="http://schemas.microsoft.com/office/drawing/2014/chart" uri="{C3380CC4-5D6E-409C-BE32-E72D297353CC}">
              <c16:uniqueId val="{00000002-4CD7-45B1-A748-8D33EB33F0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1.05</c:v>
                </c:pt>
                <c:pt idx="4">
                  <c:v>#N/A</c:v>
                </c:pt>
                <c:pt idx="5">
                  <c:v>0.74</c:v>
                </c:pt>
                <c:pt idx="6">
                  <c:v>#N/A</c:v>
                </c:pt>
                <c:pt idx="7">
                  <c:v>1.1399999999999999</c:v>
                </c:pt>
                <c:pt idx="8">
                  <c:v>#N/A</c:v>
                </c:pt>
                <c:pt idx="9">
                  <c:v>0</c:v>
                </c:pt>
              </c:numCache>
            </c:numRef>
          </c:val>
          <c:extLst>
            <c:ext xmlns:c16="http://schemas.microsoft.com/office/drawing/2014/chart" uri="{C3380CC4-5D6E-409C-BE32-E72D297353CC}">
              <c16:uniqueId val="{00000000-60FD-475A-9747-398DD399DF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FD-475A-9747-398DD399DFA2}"/>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2-60FD-475A-9747-398DD399DFA2}"/>
            </c:ext>
          </c:extLst>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60FD-475A-9747-398DD399DFA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1.44</c:v>
                </c:pt>
                <c:pt idx="2">
                  <c:v>#N/A</c:v>
                </c:pt>
                <c:pt idx="3">
                  <c:v>0.59</c:v>
                </c:pt>
                <c:pt idx="4">
                  <c:v>#N/A</c:v>
                </c:pt>
                <c:pt idx="5">
                  <c:v>0.36</c:v>
                </c:pt>
                <c:pt idx="6">
                  <c:v>#N/A</c:v>
                </c:pt>
                <c:pt idx="7">
                  <c:v>0.28999999999999998</c:v>
                </c:pt>
                <c:pt idx="8">
                  <c:v>#N/A</c:v>
                </c:pt>
                <c:pt idx="9">
                  <c:v>0.1</c:v>
                </c:pt>
              </c:numCache>
            </c:numRef>
          </c:val>
          <c:extLst>
            <c:ext xmlns:c16="http://schemas.microsoft.com/office/drawing/2014/chart" uri="{C3380CC4-5D6E-409C-BE32-E72D297353CC}">
              <c16:uniqueId val="{00000004-60FD-475A-9747-398DD399DFA2}"/>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0.11</c:v>
                </c:pt>
                <c:pt idx="4">
                  <c:v>#N/A</c:v>
                </c:pt>
                <c:pt idx="5">
                  <c:v>0.1</c:v>
                </c:pt>
                <c:pt idx="6">
                  <c:v>#N/A</c:v>
                </c:pt>
                <c:pt idx="7">
                  <c:v>0.11</c:v>
                </c:pt>
                <c:pt idx="8">
                  <c:v>#N/A</c:v>
                </c:pt>
                <c:pt idx="9">
                  <c:v>0.12</c:v>
                </c:pt>
              </c:numCache>
            </c:numRef>
          </c:val>
          <c:extLst>
            <c:ext xmlns:c16="http://schemas.microsoft.com/office/drawing/2014/chart" uri="{C3380CC4-5D6E-409C-BE32-E72D297353CC}">
              <c16:uniqueId val="{00000005-60FD-475A-9747-398DD399DFA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0.81</c:v>
                </c:pt>
                <c:pt idx="6">
                  <c:v>#N/A</c:v>
                </c:pt>
                <c:pt idx="7">
                  <c:v>0.83</c:v>
                </c:pt>
                <c:pt idx="8">
                  <c:v>#N/A</c:v>
                </c:pt>
                <c:pt idx="9">
                  <c:v>0.8</c:v>
                </c:pt>
              </c:numCache>
            </c:numRef>
          </c:val>
          <c:extLst>
            <c:ext xmlns:c16="http://schemas.microsoft.com/office/drawing/2014/chart" uri="{C3380CC4-5D6E-409C-BE32-E72D297353CC}">
              <c16:uniqueId val="{00000006-60FD-475A-9747-398DD399DFA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1.02</c:v>
                </c:pt>
              </c:numCache>
            </c:numRef>
          </c:val>
          <c:extLst>
            <c:ext xmlns:c16="http://schemas.microsoft.com/office/drawing/2014/chart" uri="{C3380CC4-5D6E-409C-BE32-E72D297353CC}">
              <c16:uniqueId val="{00000007-60FD-475A-9747-398DD399DFA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5.74</c:v>
                </c:pt>
                <c:pt idx="2">
                  <c:v>#N/A</c:v>
                </c:pt>
                <c:pt idx="3">
                  <c:v>5.95</c:v>
                </c:pt>
                <c:pt idx="4">
                  <c:v>#N/A</c:v>
                </c:pt>
                <c:pt idx="5">
                  <c:v>5.76</c:v>
                </c:pt>
                <c:pt idx="6">
                  <c:v>#N/A</c:v>
                </c:pt>
                <c:pt idx="7">
                  <c:v>5.31</c:v>
                </c:pt>
                <c:pt idx="8">
                  <c:v>#N/A</c:v>
                </c:pt>
                <c:pt idx="9">
                  <c:v>5</c:v>
                </c:pt>
              </c:numCache>
            </c:numRef>
          </c:val>
          <c:extLst>
            <c:ext xmlns:c16="http://schemas.microsoft.com/office/drawing/2014/chart" uri="{C3380CC4-5D6E-409C-BE32-E72D297353CC}">
              <c16:uniqueId val="{00000008-60FD-475A-9747-398DD399DF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9.0299999999999994</c:v>
                </c:pt>
                <c:pt idx="2">
                  <c:v>#N/A</c:v>
                </c:pt>
                <c:pt idx="3">
                  <c:v>8.74</c:v>
                </c:pt>
                <c:pt idx="4">
                  <c:v>#N/A</c:v>
                </c:pt>
                <c:pt idx="5">
                  <c:v>10.94</c:v>
                </c:pt>
                <c:pt idx="6">
                  <c:v>#N/A</c:v>
                </c:pt>
                <c:pt idx="7">
                  <c:v>12.85</c:v>
                </c:pt>
                <c:pt idx="8">
                  <c:v>#N/A</c:v>
                </c:pt>
                <c:pt idx="9">
                  <c:v>13.79</c:v>
                </c:pt>
              </c:numCache>
            </c:numRef>
          </c:val>
          <c:extLst>
            <c:ext xmlns:c16="http://schemas.microsoft.com/office/drawing/2014/chart" uri="{C3380CC4-5D6E-409C-BE32-E72D297353CC}">
              <c16:uniqueId val="{00000009-60FD-475A-9747-398DD399DF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4225</c:v>
                </c:pt>
                <c:pt idx="5">
                  <c:v>4211</c:v>
                </c:pt>
                <c:pt idx="8">
                  <c:v>4391</c:v>
                </c:pt>
                <c:pt idx="11">
                  <c:v>4571</c:v>
                </c:pt>
                <c:pt idx="14">
                  <c:v>4773</c:v>
                </c:pt>
              </c:numCache>
            </c:numRef>
          </c:val>
          <c:extLst>
            <c:ext xmlns:c16="http://schemas.microsoft.com/office/drawing/2014/chart" uri="{C3380CC4-5D6E-409C-BE32-E72D297353CC}">
              <c16:uniqueId val="{00000000-DDFF-4A17-A249-D326F07016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FF-4A17-A249-D326F07016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30</c:v>
                </c:pt>
                <c:pt idx="6">
                  <c:v>38</c:v>
                </c:pt>
                <c:pt idx="9">
                  <c:v>38</c:v>
                </c:pt>
                <c:pt idx="12">
                  <c:v>38</c:v>
                </c:pt>
              </c:numCache>
            </c:numRef>
          </c:val>
          <c:extLst>
            <c:ext xmlns:c16="http://schemas.microsoft.com/office/drawing/2014/chart" uri="{C3380CC4-5D6E-409C-BE32-E72D297353CC}">
              <c16:uniqueId val="{00000002-DDFF-4A17-A249-D326F07016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F-4A17-A249-D326F07016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1597</c:v>
                </c:pt>
                <c:pt idx="3">
                  <c:v>1465</c:v>
                </c:pt>
                <c:pt idx="6">
                  <c:v>1580</c:v>
                </c:pt>
                <c:pt idx="9">
                  <c:v>1428</c:v>
                </c:pt>
                <c:pt idx="12">
                  <c:v>1445</c:v>
                </c:pt>
              </c:numCache>
            </c:numRef>
          </c:val>
          <c:extLst>
            <c:ext xmlns:c16="http://schemas.microsoft.com/office/drawing/2014/chart" uri="{C3380CC4-5D6E-409C-BE32-E72D297353CC}">
              <c16:uniqueId val="{00000004-DDFF-4A17-A249-D326F07016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FF-4A17-A249-D326F07016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FF-4A17-A249-D326F07016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4135</c:v>
                </c:pt>
                <c:pt idx="3">
                  <c:v>4126</c:v>
                </c:pt>
                <c:pt idx="6">
                  <c:v>4418</c:v>
                </c:pt>
                <c:pt idx="9">
                  <c:v>4780</c:v>
                </c:pt>
                <c:pt idx="12">
                  <c:v>5206</c:v>
                </c:pt>
              </c:numCache>
            </c:numRef>
          </c:val>
          <c:extLst>
            <c:ext xmlns:c16="http://schemas.microsoft.com/office/drawing/2014/chart" uri="{C3380CC4-5D6E-409C-BE32-E72D297353CC}">
              <c16:uniqueId val="{00000007-DDFF-4A17-A249-D326F07016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1516</c:v>
                </c:pt>
                <c:pt idx="2">
                  <c:v>#N/A</c:v>
                </c:pt>
                <c:pt idx="3">
                  <c:v>#N/A</c:v>
                </c:pt>
                <c:pt idx="4">
                  <c:v>1410</c:v>
                </c:pt>
                <c:pt idx="5">
                  <c:v>#N/A</c:v>
                </c:pt>
                <c:pt idx="6">
                  <c:v>#N/A</c:v>
                </c:pt>
                <c:pt idx="7">
                  <c:v>1645</c:v>
                </c:pt>
                <c:pt idx="8">
                  <c:v>#N/A</c:v>
                </c:pt>
                <c:pt idx="9">
                  <c:v>#N/A</c:v>
                </c:pt>
                <c:pt idx="10">
                  <c:v>1675</c:v>
                </c:pt>
                <c:pt idx="11">
                  <c:v>#N/A</c:v>
                </c:pt>
                <c:pt idx="12">
                  <c:v>#N/A</c:v>
                </c:pt>
                <c:pt idx="13">
                  <c:v>1916</c:v>
                </c:pt>
                <c:pt idx="14">
                  <c:v>#N/A</c:v>
                </c:pt>
              </c:numCache>
            </c:numRef>
          </c:val>
          <c:smooth val="0"/>
          <c:extLst>
            <c:ext xmlns:c16="http://schemas.microsoft.com/office/drawing/2014/chart" uri="{C3380CC4-5D6E-409C-BE32-E72D297353CC}">
              <c16:uniqueId val="{00000008-DDFF-4A17-A249-D326F07016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53591</c:v>
                </c:pt>
                <c:pt idx="5">
                  <c:v>56156</c:v>
                </c:pt>
                <c:pt idx="8">
                  <c:v>55795</c:v>
                </c:pt>
                <c:pt idx="11">
                  <c:v>55525</c:v>
                </c:pt>
                <c:pt idx="14">
                  <c:v>54558</c:v>
                </c:pt>
              </c:numCache>
            </c:numRef>
          </c:val>
          <c:extLst>
            <c:ext xmlns:c16="http://schemas.microsoft.com/office/drawing/2014/chart" uri="{C3380CC4-5D6E-409C-BE32-E72D297353CC}">
              <c16:uniqueId val="{00000000-E80A-4EB2-AD6A-5C28869CB0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974</c:v>
                </c:pt>
                <c:pt idx="5">
                  <c:v>1278</c:v>
                </c:pt>
                <c:pt idx="8">
                  <c:v>2359</c:v>
                </c:pt>
                <c:pt idx="11">
                  <c:v>2205</c:v>
                </c:pt>
                <c:pt idx="14">
                  <c:v>2072</c:v>
                </c:pt>
              </c:numCache>
            </c:numRef>
          </c:val>
          <c:extLst>
            <c:ext xmlns:c16="http://schemas.microsoft.com/office/drawing/2014/chart" uri="{C3380CC4-5D6E-409C-BE32-E72D297353CC}">
              <c16:uniqueId val="{00000001-E80A-4EB2-AD6A-5C28869CB0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10036</c:v>
                </c:pt>
                <c:pt idx="5">
                  <c:v>10196</c:v>
                </c:pt>
                <c:pt idx="8">
                  <c:v>10263</c:v>
                </c:pt>
                <c:pt idx="11">
                  <c:v>12629</c:v>
                </c:pt>
                <c:pt idx="14">
                  <c:v>12708</c:v>
                </c:pt>
              </c:numCache>
            </c:numRef>
          </c:val>
          <c:extLst>
            <c:ext xmlns:c16="http://schemas.microsoft.com/office/drawing/2014/chart" uri="{C3380CC4-5D6E-409C-BE32-E72D297353CC}">
              <c16:uniqueId val="{00000002-E80A-4EB2-AD6A-5C28869CB0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0A-4EB2-AD6A-5C28869CB0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0A-4EB2-AD6A-5C28869CB0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E80A-4EB2-AD6A-5C28869CB0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6491</c:v>
                </c:pt>
                <c:pt idx="3">
                  <c:v>6411</c:v>
                </c:pt>
                <c:pt idx="6">
                  <c:v>6774</c:v>
                </c:pt>
                <c:pt idx="9">
                  <c:v>6452</c:v>
                </c:pt>
                <c:pt idx="12">
                  <c:v>6434</c:v>
                </c:pt>
              </c:numCache>
            </c:numRef>
          </c:val>
          <c:extLst>
            <c:ext xmlns:c16="http://schemas.microsoft.com/office/drawing/2014/chart" uri="{C3380CC4-5D6E-409C-BE32-E72D297353CC}">
              <c16:uniqueId val="{00000006-E80A-4EB2-AD6A-5C28869CB0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0A-4EB2-AD6A-5C28869CB0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18596</c:v>
                </c:pt>
                <c:pt idx="3">
                  <c:v>18326</c:v>
                </c:pt>
                <c:pt idx="6">
                  <c:v>18065</c:v>
                </c:pt>
                <c:pt idx="9">
                  <c:v>16067</c:v>
                </c:pt>
                <c:pt idx="12">
                  <c:v>14822</c:v>
                </c:pt>
              </c:numCache>
            </c:numRef>
          </c:val>
          <c:extLst>
            <c:ext xmlns:c16="http://schemas.microsoft.com/office/drawing/2014/chart" uri="{C3380CC4-5D6E-409C-BE32-E72D297353CC}">
              <c16:uniqueId val="{00000008-E80A-4EB2-AD6A-5C28869CB0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9-E80A-4EB2-AD6A-5C28869CB0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56500</c:v>
                </c:pt>
                <c:pt idx="3">
                  <c:v>61947</c:v>
                </c:pt>
                <c:pt idx="6">
                  <c:v>62070</c:v>
                </c:pt>
                <c:pt idx="9">
                  <c:v>61639</c:v>
                </c:pt>
                <c:pt idx="12">
                  <c:v>60566</c:v>
                </c:pt>
              </c:numCache>
            </c:numRef>
          </c:val>
          <c:extLst>
            <c:ext xmlns:c16="http://schemas.microsoft.com/office/drawing/2014/chart" uri="{C3380CC4-5D6E-409C-BE32-E72D297353CC}">
              <c16:uniqueId val="{0000000A-E80A-4EB2-AD6A-5C28869CB0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17007</c:v>
                </c:pt>
                <c:pt idx="2">
                  <c:v>#N/A</c:v>
                </c:pt>
                <c:pt idx="3">
                  <c:v>#N/A</c:v>
                </c:pt>
                <c:pt idx="4">
                  <c:v>19076</c:v>
                </c:pt>
                <c:pt idx="5">
                  <c:v>#N/A</c:v>
                </c:pt>
                <c:pt idx="6">
                  <c:v>#N/A</c:v>
                </c:pt>
                <c:pt idx="7">
                  <c:v>18514</c:v>
                </c:pt>
                <c:pt idx="8">
                  <c:v>#N/A</c:v>
                </c:pt>
                <c:pt idx="9">
                  <c:v>#N/A</c:v>
                </c:pt>
                <c:pt idx="10">
                  <c:v>13820</c:v>
                </c:pt>
                <c:pt idx="11">
                  <c:v>#N/A</c:v>
                </c:pt>
                <c:pt idx="12">
                  <c:v>#N/A</c:v>
                </c:pt>
                <c:pt idx="13">
                  <c:v>12506</c:v>
                </c:pt>
                <c:pt idx="14">
                  <c:v>#N/A</c:v>
                </c:pt>
              </c:numCache>
            </c:numRef>
          </c:val>
          <c:smooth val="0"/>
          <c:extLst>
            <c:ext xmlns:c16="http://schemas.microsoft.com/office/drawing/2014/chart" uri="{C3380CC4-5D6E-409C-BE32-E72D297353CC}">
              <c16:uniqueId val="{0000000B-E80A-4EB2-AD6A-5C28869CB0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4556</c:v>
                </c:pt>
                <c:pt idx="1">
                  <c:v>5645</c:v>
                </c:pt>
                <c:pt idx="2">
                  <c:v>5647</c:v>
                </c:pt>
              </c:numCache>
            </c:numRef>
          </c:val>
          <c:extLst>
            <c:ext xmlns:c16="http://schemas.microsoft.com/office/drawing/2014/chart" uri="{C3380CC4-5D6E-409C-BE32-E72D297353CC}">
              <c16:uniqueId val="{00000000-0883-443E-AE4B-60485F8EA3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2102</c:v>
                </c:pt>
                <c:pt idx="1">
                  <c:v>3314</c:v>
                </c:pt>
                <c:pt idx="2">
                  <c:v>3186</c:v>
                </c:pt>
              </c:numCache>
            </c:numRef>
          </c:val>
          <c:extLst>
            <c:ext xmlns:c16="http://schemas.microsoft.com/office/drawing/2014/chart" uri="{C3380CC4-5D6E-409C-BE32-E72D297353CC}">
              <c16:uniqueId val="{00000001-0883-443E-AE4B-60485F8EA3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4544</c:v>
                </c:pt>
                <c:pt idx="1">
                  <c:v>4495</c:v>
                </c:pt>
                <c:pt idx="2">
                  <c:v>5033</c:v>
                </c:pt>
              </c:numCache>
            </c:numRef>
          </c:val>
          <c:extLst>
            <c:ext xmlns:c16="http://schemas.microsoft.com/office/drawing/2014/chart" uri="{C3380CC4-5D6E-409C-BE32-E72D297353CC}">
              <c16:uniqueId val="{00000002-0883-443E-AE4B-60485F8EA3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災害復旧費等に係る基準財政需要額が増加したものの、合併特例債等の元利償還金が、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百万円増加した結果等により、実質公債費比率の分子は</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についても、近年の大型事業の実施に伴い借り入れた合併特例債等の地方債の償還が本格化することに加え、さらに大型事業の実施に伴う地方債の借入を予定しており、実施方法や事業規模の精査により、経費削減に努め、市債借入額の抑制を図るとともに、合併特例債の発行期限が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年度で終了となることから、これらの財源確保についても課題となる。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合併特例債の現在高は増加となったものの、臨時財政対策債等の減により、地方債現在高が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百万円減少したことに加え、公営企業債等の市債残高減少に伴い、公営企業等繰入見込額が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百万円減少したこと等により、昨年度と比較して将来負担比率の分子は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百万円減少している。また、地方債及び公営企業債の残高が減少したことにより、基準財政需要額算入見込額が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しかし、今後、大型事業の実施に伴う地方債の借入が見込まれていることから、事業実施方法や事業規模の精査により、地方債借入額の抑制を図る必要がある。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百万円と前年同比で約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百万円の減少となっている。また、福祉基金、水産資源育成基金は、それぞれ事業実施に伴い基金を取り崩したことから基金残高は減少している。一方、公共施設再編整備基金として新規に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億円を積み立てた。この結果、基金全体では約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年度においては、公共施設再編整備基金の造成等により、基金全体としての残高は増加した。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過年度に借り入れた合併特例債等の償還が本格化し、公債費の増加が見込まれることから、安定的な財政運営を図るため、減債基金の積み立てや取り崩しにより、公債費負担増加の抑制を図っていくほか、公共施設再編整備基金を活用し、施設の適正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・公共施設再編整備基金：公共施設等の再編整備、除却等に要する経費。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・森林整備基金：森林環境譲与税を原資とし、森林整備の推進等に要する経費。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・合併振興基金：利子の積み立てによる増加。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・公共施設再編整備基金：公共施設マネジメントの推進を図るため令和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・森林整備基金：積み立てによる増加。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カ年で積立限度額の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今後は、積立の財源として借り入れた合併特例債の償還が完了した額に限り、活用が可能とされていることから、市民の連帯の強化及び地域振興に要する経費に充当していく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・公共施設再編整備基金：公共施設の適正配置と有効活用に向けた取り組みを進めるため、公共施設の再編整備、除却等に要する経費に充当する見込みとなっている。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の備えや、災害等により生じる予期せぬ支出・減収に充てるための財源ともなることから、一定額の確保が必要であり、歳入水準に見合った歳出構造への転換を図るなど、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庁舎整備に係る元利償還金等市債償還の財源として約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今後の公債費負担増加の抑制を図るため、毎年度増加分の一定額を取り崩しにより対応していく。また、安定的な財政運営を図るため、追加の積み立ても検討していきたい。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税収の増等により基準財政収入額は増加したものの、大型事業の実施に伴い借り入れた市債の償還が本格化してきたことなどにより基準財政需要額が増加したことから、前年度比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現状、全国及び愛媛県の平均より良い状況ではあるものの、類似団体平均よりは悪い状況にあり、今後、人口減少等により税収等の増加は見込みにくいことから、事業の選択と集中による歳入水準に見合った歳出構造への転換に向けた歳出改革を継続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消費税交付金等が増加したものの、臨時財政対策債や地方特例交付金等が減少したことに加え、歳出では、繰出金が減少したものの公債費や物件費が増加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今後、市税等の経常一般財源の増加は見込みがたい一方、扶助費や維持補修費、公債費等経常経費の増加が見込まれることから、公共施設マネジメントの推進や使用料・手数料の見直しによる受益者負担の適正化による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3653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147003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36530"/>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62</xdr:row>
      <xdr:rowOff>147003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9244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117793</xdr:rowOff>
    </xdr:from>
    <xdr:to>
      <xdr:col>15</xdr:col>
      <xdr:colOff>133350</xdr:colOff>
      <xdr:row>64</xdr:row>
      <xdr:rowOff>47943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1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62547</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9244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147955</xdr:rowOff>
    </xdr:from>
    <xdr:to>
      <xdr:col>11</xdr:col>
      <xdr:colOff>82550</xdr:colOff>
      <xdr:row>64</xdr:row>
      <xdr:rowOff>78105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11747</xdr:rowOff>
    </xdr:from>
    <xdr:to>
      <xdr:col>11</xdr:col>
      <xdr:colOff>82550</xdr:colOff>
      <xdr:row>62</xdr:row>
      <xdr:rowOff>113347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件費については減少したものの、物件費においては道前クリーンセンター整備等により大幅な増加となっており、類似団体平均よりは悪い状況となっているが、全国、愛媛県の平均よりは良い状況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今後も、引き続き適切な定員管理に努めるとともに、公共施設の適正配置、有効活用、事務事業の見直し等により経費削減に努めていく必要がある。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108231</xdr:rowOff>
    </xdr:from>
    <xdr:to>
      <xdr:col>23</xdr:col>
      <xdr:colOff>133350</xdr:colOff>
      <xdr:row>85</xdr:row>
      <xdr:rowOff>5380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10031"/>
          <a:ext cx="8382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115150</xdr:rowOff>
    </xdr:from>
    <xdr:to>
      <xdr:col>19</xdr:col>
      <xdr:colOff>133350</xdr:colOff>
      <xdr:row>84</xdr:row>
      <xdr:rowOff>108231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5500"/>
          <a:ext cx="889000" cy="1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149902</xdr:rowOff>
    </xdr:from>
    <xdr:to>
      <xdr:col>15</xdr:col>
      <xdr:colOff>82550</xdr:colOff>
      <xdr:row>83</xdr:row>
      <xdr:rowOff>115150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8802"/>
          <a:ext cx="889000" cy="1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170969</xdr:rowOff>
    </xdr:from>
    <xdr:to>
      <xdr:col>15</xdr:col>
      <xdr:colOff>133350</xdr:colOff>
      <xdr:row>84</xdr:row>
      <xdr:rowOff>101119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85896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8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75823</xdr:rowOff>
    </xdr:from>
    <xdr:to>
      <xdr:col>11</xdr:col>
      <xdr:colOff>31750</xdr:colOff>
      <xdr:row>82</xdr:row>
      <xdr:rowOff>149902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4723"/>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120647</xdr:rowOff>
    </xdr:from>
    <xdr:to>
      <xdr:col>11</xdr:col>
      <xdr:colOff>82550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35574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51033</xdr:rowOff>
    </xdr:from>
    <xdr:to>
      <xdr:col>7</xdr:col>
      <xdr:colOff>31750</xdr:colOff>
      <xdr:row>82</xdr:row>
      <xdr:rowOff>152633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126030</xdr:rowOff>
    </xdr:from>
    <xdr:to>
      <xdr:col>23</xdr:col>
      <xdr:colOff>184150</xdr:colOff>
      <xdr:row>85</xdr:row>
      <xdr:rowOff>56180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98107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57431</xdr:rowOff>
    </xdr:from>
    <xdr:to>
      <xdr:col>19</xdr:col>
      <xdr:colOff>184150</xdr:colOff>
      <xdr:row>84</xdr:row>
      <xdr:rowOff>159031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143808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4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64350</xdr:rowOff>
    </xdr:from>
    <xdr:to>
      <xdr:col>15</xdr:col>
      <xdr:colOff>133350</xdr:colOff>
      <xdr:row>83</xdr:row>
      <xdr:rowOff>165950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6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99102</xdr:rowOff>
    </xdr:from>
    <xdr:to>
      <xdr:col>11</xdr:col>
      <xdr:colOff>82550</xdr:colOff>
      <xdr:row>83</xdr:row>
      <xdr:rowOff>29252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39429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25023</xdr:rowOff>
    </xdr:from>
    <xdr:to>
      <xdr:col>7</xdr:col>
      <xdr:colOff>31750</xdr:colOff>
      <xdr:row>82</xdr:row>
      <xdr:rowOff>126623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136800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給与の適正管理により、類似団体の中では最低水準にあるため、引続き適正管理に努める。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114300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388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114300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213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日に総合支所の機能を見直し、丹原総合支所、小松総合支所を丹原サービスセンター、小松サービスセンターとするなど組織のスリム化を図ったことから、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生産年齢人口の減少に伴う人材確保の困難化や定年延長による年齢構成の変化とともに、今後とも本市の現状や地域特性を考慮しながら、組織機構、職員配置の再編・見直しを進め、簡素で効率的な執行体制の実現と適切な定員管理に努める。 </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101419</xdr:rowOff>
    </xdr:from>
    <xdr:to>
      <xdr:col>81</xdr:col>
      <xdr:colOff>44450</xdr:colOff>
      <xdr:row>64</xdr:row>
      <xdr:rowOff>115207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742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70394</xdr:rowOff>
    </xdr:from>
    <xdr:to>
      <xdr:col>77</xdr:col>
      <xdr:colOff>44450</xdr:colOff>
      <xdr:row>64</xdr:row>
      <xdr:rowOff>101419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43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39370</xdr:rowOff>
    </xdr:from>
    <xdr:to>
      <xdr:col>72</xdr:col>
      <xdr:colOff>203200</xdr:colOff>
      <xdr:row>64</xdr:row>
      <xdr:rowOff>70394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121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32476</xdr:rowOff>
    </xdr:from>
    <xdr:to>
      <xdr:col>68</xdr:col>
      <xdr:colOff>152400</xdr:colOff>
      <xdr:row>64</xdr:row>
      <xdr:rowOff>39370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052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10885</xdr:rowOff>
    </xdr:from>
    <xdr:to>
      <xdr:col>68</xdr:col>
      <xdr:colOff>203200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122662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64407</xdr:rowOff>
    </xdr:from>
    <xdr:to>
      <xdr:col>81</xdr:col>
      <xdr:colOff>95250</xdr:colOff>
      <xdr:row>64</xdr:row>
      <xdr:rowOff>166007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36484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50619</xdr:rowOff>
    </xdr:from>
    <xdr:to>
      <xdr:col>77</xdr:col>
      <xdr:colOff>95250</xdr:colOff>
      <xdr:row>64</xdr:row>
      <xdr:rowOff>152219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136996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0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19594</xdr:rowOff>
    </xdr:from>
    <xdr:to>
      <xdr:col>73</xdr:col>
      <xdr:colOff>44450</xdr:colOff>
      <xdr:row>64</xdr:row>
      <xdr:rowOff>121194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105971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153126</xdr:rowOff>
    </xdr:from>
    <xdr:to>
      <xdr:col>64</xdr:col>
      <xdr:colOff>152400</xdr:colOff>
      <xdr:row>64</xdr:row>
      <xdr:rowOff>83276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68053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合併特例債や臨時財政対策債等の元利償還金が増加したことに加え、普通交付税や臨時財政対策債発行可能額等の減少により、標準財政規模が減少したことから、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ポイント悪化している。</a:t>
          </a:r>
        </a:p>
        <a:p>
          <a:r>
            <a:rPr kumimoji="1" lang="ja-JP" altLang="en-US" sz="1100">
              <a:latin typeface="ＭＳ Ｐゴシック" panose="020B0600070205080204" pitchFamily="50" charset="-128"/>
              <a:ea typeface="ＭＳ Ｐゴシック" panose="020B0600070205080204" pitchFamily="50" charset="-128"/>
            </a:rPr>
            <a:t>　類似団体平均及び全国平均と比較すると悪い状況となっているが、愛媛県平均と比較すると良い状況である。</a:t>
          </a:r>
        </a:p>
        <a:p>
          <a:r>
            <a:rPr kumimoji="1" lang="ja-JP" altLang="en-US" sz="1100">
              <a:latin typeface="ＭＳ Ｐゴシック" panose="020B0600070205080204" pitchFamily="50" charset="-128"/>
              <a:ea typeface="ＭＳ Ｐゴシック" panose="020B0600070205080204" pitchFamily="50" charset="-128"/>
            </a:rPr>
            <a:t>　今後、近年の大型事業の実施に伴い借り入れた合併特例債等の市債の償還が開始することによる公債費の増加が見込まれていることから、今後は発行額の抑制に努めるとともに、減債基金の積立てによる償還財源の確保など、将来負担の軽減を図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103011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520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22578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62795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119239</xdr:rowOff>
    </xdr:from>
    <xdr:to>
      <xdr:col>68</xdr:col>
      <xdr:colOff>203200</xdr:colOff>
      <xdr:row>42</xdr:row>
      <xdr:rowOff>49389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34166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年度は、臨時財政対策債発行可能額等の減少により算定上の分母となる標準財政規模が減少したものの、市債残高の減少や公営企業債等繰入見込み額の減少により算定上の分子となる将来負担額が減少したことから、前年度から</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ポイント改善している。</a:t>
          </a:r>
        </a:p>
        <a:p>
          <a:r>
            <a:rPr kumimoji="1" lang="ja-JP" altLang="en-US" sz="1100">
              <a:latin typeface="ＭＳ Ｐゴシック" panose="020B0600070205080204" pitchFamily="50" charset="-128"/>
              <a:ea typeface="ＭＳ Ｐゴシック" panose="020B0600070205080204" pitchFamily="50" charset="-128"/>
            </a:rPr>
            <a:t>　しかし、全国、愛媛県、類似団体平均のいずれの数値よりも悪い状況にあり、今後も大型事業の実施に伴う、市債の借入が見込まれることから、実施方針や事業規模の精査により、経費削減に努め、市債借入額の抑制を図るとともに、合併特例債の発行期限が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年度で終了となることから、これらの財源確保についても課題となる。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145062</xdr:rowOff>
    </xdr:from>
    <xdr:to>
      <xdr:col>81</xdr:col>
      <xdr:colOff>44450</xdr:colOff>
      <xdr:row>18</xdr:row>
      <xdr:rowOff>23213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059712"/>
          <a:ext cx="8382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23213</xdr:rowOff>
    </xdr:from>
    <xdr:to>
      <xdr:col>77</xdr:col>
      <xdr:colOff>44450</xdr:colOff>
      <xdr:row>19</xdr:row>
      <xdr:rowOff>164112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109313"/>
          <a:ext cx="889000" cy="3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164112</xdr:rowOff>
    </xdr:from>
    <xdr:to>
      <xdr:col>72</xdr:col>
      <xdr:colOff>203200</xdr:colOff>
      <xdr:row>20</xdr:row>
      <xdr:rowOff>52987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4216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33937</xdr:rowOff>
    </xdr:from>
    <xdr:to>
      <xdr:col>73</xdr:col>
      <xdr:colOff>44450</xdr:colOff>
      <xdr:row>17</xdr:row>
      <xdr:rowOff>135537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145714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97084</xdr:rowOff>
    </xdr:from>
    <xdr:to>
      <xdr:col>68</xdr:col>
      <xdr:colOff>152400</xdr:colOff>
      <xdr:row>20</xdr:row>
      <xdr:rowOff>52987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354634"/>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68792</xdr:rowOff>
    </xdr:from>
    <xdr:to>
      <xdr:col>68</xdr:col>
      <xdr:colOff>203200</xdr:colOff>
      <xdr:row>17</xdr:row>
      <xdr:rowOff>170392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98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9119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5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37959</xdr:rowOff>
    </xdr:from>
    <xdr:to>
      <xdr:col>64</xdr:col>
      <xdr:colOff>152400</xdr:colOff>
      <xdr:row>17</xdr:row>
      <xdr:rowOff>139559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95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149736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2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94262</xdr:rowOff>
    </xdr:from>
    <xdr:to>
      <xdr:col>81</xdr:col>
      <xdr:colOff>95250</xdr:colOff>
      <xdr:row>18</xdr:row>
      <xdr:rowOff>24412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66339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8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143863</xdr:rowOff>
    </xdr:from>
    <xdr:to>
      <xdr:col>77</xdr:col>
      <xdr:colOff>95250</xdr:colOff>
      <xdr:row>18</xdr:row>
      <xdr:rowOff>74013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58790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4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113312</xdr:rowOff>
    </xdr:from>
    <xdr:to>
      <xdr:col>73</xdr:col>
      <xdr:colOff>44450</xdr:colOff>
      <xdr:row>20</xdr:row>
      <xdr:rowOff>43462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28239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45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2187</xdr:rowOff>
    </xdr:from>
    <xdr:to>
      <xdr:col>68</xdr:col>
      <xdr:colOff>203200</xdr:colOff>
      <xdr:row>20</xdr:row>
      <xdr:rowOff>103787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4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88564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5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46284</xdr:rowOff>
    </xdr:from>
    <xdr:to>
      <xdr:col>64</xdr:col>
      <xdr:colOff>152400</xdr:colOff>
      <xdr:row>19</xdr:row>
      <xdr:rowOff>147884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132661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一般職期末勤勉手当等が減少したことにより経費は減少したものの、臨時財政対策債等が減少したことにより経常一般財源が大幅に減少したため、前年度より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ている。全国平均、県内市町、類似団体の平均よりも悪い状況となっている。今後は、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3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38100</xdr:rowOff>
    </xdr:from>
    <xdr:to>
      <xdr:col>19</xdr:col>
      <xdr:colOff>187325</xdr:colOff>
      <xdr:row>40</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3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0</xdr:rowOff>
    </xdr:from>
    <xdr:to>
      <xdr:col>15</xdr:col>
      <xdr:colOff>98425</xdr:colOff>
      <xdr:row>40</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5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0</xdr:rowOff>
    </xdr:from>
    <xdr:to>
      <xdr:col>11</xdr:col>
      <xdr:colOff>9525</xdr:colOff>
      <xdr:row>39</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158750</xdr:rowOff>
    </xdr:from>
    <xdr:to>
      <xdr:col>20</xdr:col>
      <xdr:colOff>38100</xdr:colOff>
      <xdr:row>38</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120650</xdr:rowOff>
    </xdr:from>
    <xdr:to>
      <xdr:col>11</xdr:col>
      <xdr:colOff>60325</xdr:colOff>
      <xdr:row>38</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165100</xdr:rowOff>
    </xdr:from>
    <xdr:to>
      <xdr:col>6</xdr:col>
      <xdr:colOff>171450</xdr:colOff>
      <xdr:row>39</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道前クリーンセンター整備や原油価格高騰による電気代等の増加により経費が増加したことに加え、臨時財政対策債等が減少したことにより経常一般財源が大幅に減少したため、前年度より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悪化している。愛媛県平均より悪い状況ではあるものの、全国平均及び類似団体平均よりは、良い状況となっている。引き続き、公共施設マネジメントによる施設の適正配置・有効活用や事務事業の必要性・効率化を精査し、コスト削減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42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14</xdr:row>
      <xdr:rowOff>18143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4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18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65314</xdr:rowOff>
    </xdr:from>
    <xdr:to>
      <xdr:col>69</xdr:col>
      <xdr:colOff>142875</xdr:colOff>
      <xdr:row>14</xdr:row>
      <xdr:rowOff>166914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子育て世帯臨時特別給付金支給事業の皆減等により経費は減少したものの、臨時財政対策債等が減少したことにより経常一般財源が大幅に減少したため、前年度より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全国平均より良い状況ではあるが、類似団体平均及び愛媛県平均と比較すると悪い状況である。今後も、社会保障経費の充実により、扶助費は増加が見込まれることから、事業効果やサービス水準を検討し、適正化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653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6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60</xdr:row>
      <xdr:rowOff>76200</xdr:rowOff>
    </xdr:from>
    <xdr:to>
      <xdr:col>15</xdr:col>
      <xdr:colOff>149225</xdr:colOff>
      <xdr:row>61</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59</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8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61</xdr:row>
      <xdr:rowOff>87630</xdr:rowOff>
    </xdr:from>
    <xdr:to>
      <xdr:col>11</xdr:col>
      <xdr:colOff>60325</xdr:colOff>
      <xdr:row>62</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53340</xdr:rowOff>
    </xdr:from>
    <xdr:to>
      <xdr:col>6</xdr:col>
      <xdr:colOff>171450</xdr:colOff>
      <xdr:row>60</xdr:row>
      <xdr:rowOff>154940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34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139717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特別会計への繰出金等に充当した一般財源が減少したものの、臨時財政対策債等が減少したことにより経常一般財源が大幅に減少したため、前年度より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全国、愛媛県、類似団体平均より悪い状況となっており、特別会計の収支改善による繰出金の抑制や、公共施設マネジメントによる施設の適正配置や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5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58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61</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2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82550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9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31750</xdr:rowOff>
    </xdr:from>
    <xdr:to>
      <xdr:col>65</xdr:col>
      <xdr:colOff>53975</xdr:colOff>
      <xdr:row>61</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敬老会行事開催費補助金の皆増等により経費は増加したことに加え、臨時財政対策債等が減少したことにより経常一般財源が大幅に減少したため、前年度より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ポイント悪化している。全国、愛媛県、類似団体平均より良い状況で推移しており、引き続き事業の必要性を精査し、事業の廃止、縮小、統合や補助率の見直し等、効率的な運用に努める。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8968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8968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864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864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昨年度より公債費が増加したことに加え、臨時財政対策債等が減少したことにより経常一般財源が大幅に減少したため、前年度より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悪化している。愛媛県平均より良い状況であるが、類似団体平均及び全国平均と比較すると悪い状況である。今後、近年の大型事業の実施に伴い借り入れた合併特例債等の市債の償還が本格化することに加え、給食センター整備等の大型事業の実施が予定されていることから、公債費の増加を見込んで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78</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867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扶助費が減少したものの、物件費が増加したことに加え、臨時財政対策債等が減少したことにより経常一般財源が大幅に減少したため、前年度より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悪化している。愛媛県平均より悪い状況ではあるものの、類似団体平均及び全国平均よりは良い状況となっている。今後も、公共施設マネジメントによる施設の適正配置や長期的視点に立った施設の修繕・更新等により、事業費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1488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77</xdr:row>
      <xdr:rowOff>42418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1488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42418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25102</xdr:rowOff>
    </xdr:from>
    <xdr:to>
      <xdr:col>29</xdr:col>
      <xdr:colOff>127000</xdr:colOff>
      <xdr:row>16</xdr:row>
      <xdr:rowOff>28988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5927"/>
          <a:ext cx="6477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171310</xdr:rowOff>
    </xdr:from>
    <xdr:to>
      <xdr:col>26</xdr:col>
      <xdr:colOff>50800</xdr:colOff>
      <xdr:row>16</xdr:row>
      <xdr:rowOff>28988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0685"/>
          <a:ext cx="698500" cy="2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171310</xdr:rowOff>
    </xdr:from>
    <xdr:to>
      <xdr:col>22</xdr:col>
      <xdr:colOff>114300</xdr:colOff>
      <xdr:row>16</xdr:row>
      <xdr:rowOff>27692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0685"/>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23355</xdr:rowOff>
    </xdr:from>
    <xdr:to>
      <xdr:col>22</xdr:col>
      <xdr:colOff>165100</xdr:colOff>
      <xdr:row>16</xdr:row>
      <xdr:rowOff>124955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109732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27692</xdr:rowOff>
    </xdr:from>
    <xdr:to>
      <xdr:col>18</xdr:col>
      <xdr:colOff>177800</xdr:colOff>
      <xdr:row>16</xdr:row>
      <xdr:rowOff>126600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8517"/>
          <a:ext cx="698500" cy="9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36462</xdr:rowOff>
    </xdr:from>
    <xdr:to>
      <xdr:col>19</xdr:col>
      <xdr:colOff>38100</xdr:colOff>
      <xdr:row>16</xdr:row>
      <xdr:rowOff>138062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7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122839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66542</xdr:rowOff>
    </xdr:from>
    <xdr:to>
      <xdr:col>15</xdr:col>
      <xdr:colOff>101600</xdr:colOff>
      <xdr:row>16</xdr:row>
      <xdr:rowOff>168142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57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145752</xdr:rowOff>
    </xdr:from>
    <xdr:to>
      <xdr:col>29</xdr:col>
      <xdr:colOff>177800</xdr:colOff>
      <xdr:row>16</xdr:row>
      <xdr:rowOff>75902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162279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149638</xdr:rowOff>
    </xdr:from>
    <xdr:to>
      <xdr:col>26</xdr:col>
      <xdr:colOff>101600</xdr:colOff>
      <xdr:row>16</xdr:row>
      <xdr:rowOff>79788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89965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120510</xdr:rowOff>
    </xdr:from>
    <xdr:to>
      <xdr:col>22</xdr:col>
      <xdr:colOff>165100</xdr:colOff>
      <xdr:row>16</xdr:row>
      <xdr:rowOff>50660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60837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148342</xdr:rowOff>
    </xdr:from>
    <xdr:to>
      <xdr:col>19</xdr:col>
      <xdr:colOff>38100</xdr:colOff>
      <xdr:row>16</xdr:row>
      <xdr:rowOff>78492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75800</xdr:rowOff>
    </xdr:from>
    <xdr:to>
      <xdr:col>15</xdr:col>
      <xdr:colOff>101600</xdr:colOff>
      <xdr:row>17</xdr:row>
      <xdr:rowOff>5950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162177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40269</xdr:rowOff>
    </xdr:from>
    <xdr:to>
      <xdr:col>29</xdr:col>
      <xdr:colOff>127000</xdr:colOff>
      <xdr:row>35</xdr:row>
      <xdr:rowOff>153609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50619"/>
          <a:ext cx="647700" cy="11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153609</xdr:rowOff>
    </xdr:from>
    <xdr:to>
      <xdr:col>26</xdr:col>
      <xdr:colOff>50800</xdr:colOff>
      <xdr:row>35</xdr:row>
      <xdr:rowOff>173314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3959"/>
          <a:ext cx="698500" cy="1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173314</xdr:rowOff>
    </xdr:from>
    <xdr:to>
      <xdr:col>22</xdr:col>
      <xdr:colOff>114300</xdr:colOff>
      <xdr:row>35</xdr:row>
      <xdr:rowOff>278059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83664"/>
          <a:ext cx="698500" cy="10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118080</xdr:rowOff>
    </xdr:from>
    <xdr:to>
      <xdr:col>22</xdr:col>
      <xdr:colOff>165100</xdr:colOff>
      <xdr:row>35</xdr:row>
      <xdr:rowOff>219680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2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229857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9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237871</xdr:rowOff>
    </xdr:from>
    <xdr:to>
      <xdr:col>18</xdr:col>
      <xdr:colOff>177800</xdr:colOff>
      <xdr:row>35</xdr:row>
      <xdr:rowOff>278059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8221"/>
          <a:ext cx="698500" cy="4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85618</xdr:rowOff>
    </xdr:from>
    <xdr:to>
      <xdr:col>19</xdr:col>
      <xdr:colOff>38100</xdr:colOff>
      <xdr:row>35</xdr:row>
      <xdr:rowOff>187218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95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197395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88178</xdr:rowOff>
    </xdr:from>
    <xdr:to>
      <xdr:col>15</xdr:col>
      <xdr:colOff>101600</xdr:colOff>
      <xdr:row>35</xdr:row>
      <xdr:rowOff>189778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98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199955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332369</xdr:rowOff>
    </xdr:from>
    <xdr:to>
      <xdr:col>29</xdr:col>
      <xdr:colOff>177800</xdr:colOff>
      <xdr:row>35</xdr:row>
      <xdr:rowOff>91069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9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177446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4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102809</xdr:rowOff>
    </xdr:from>
    <xdr:to>
      <xdr:col>26</xdr:col>
      <xdr:colOff>101600</xdr:colOff>
      <xdr:row>35</xdr:row>
      <xdr:rowOff>204409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214586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122514</xdr:rowOff>
    </xdr:from>
    <xdr:to>
      <xdr:col>22</xdr:col>
      <xdr:colOff>165100</xdr:colOff>
      <xdr:row>35</xdr:row>
      <xdr:rowOff>224114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208891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1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227259</xdr:rowOff>
    </xdr:from>
    <xdr:to>
      <xdr:col>19</xdr:col>
      <xdr:colOff>38100</xdr:colOff>
      <xdr:row>35</xdr:row>
      <xdr:rowOff>328859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313636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187071</xdr:rowOff>
    </xdr:from>
    <xdr:to>
      <xdr:col>15</xdr:col>
      <xdr:colOff>101600</xdr:colOff>
      <xdr:row>35</xdr:row>
      <xdr:rowOff>288671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273448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167018</xdr:rowOff>
    </xdr:from>
    <xdr:to>
      <xdr:col>24</xdr:col>
      <xdr:colOff>63500</xdr:colOff>
      <xdr:row>33</xdr:row>
      <xdr:rowOff>20371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3418"/>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149568</xdr:rowOff>
    </xdr:from>
    <xdr:to>
      <xdr:col>19</xdr:col>
      <xdr:colOff>177800</xdr:colOff>
      <xdr:row>33</xdr:row>
      <xdr:rowOff>20371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35968"/>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149568</xdr:rowOff>
    </xdr:from>
    <xdr:to>
      <xdr:col>15</xdr:col>
      <xdr:colOff>50800</xdr:colOff>
      <xdr:row>35</xdr:row>
      <xdr:rowOff>53213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35968"/>
          <a:ext cx="889000" cy="4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120599</xdr:rowOff>
    </xdr:from>
    <xdr:to>
      <xdr:col>15</xdr:col>
      <xdr:colOff>101600</xdr:colOff>
      <xdr:row>35</xdr:row>
      <xdr:rowOff>50749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4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41876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113792</xdr:rowOff>
    </xdr:from>
    <xdr:to>
      <xdr:col>10</xdr:col>
      <xdr:colOff>114300</xdr:colOff>
      <xdr:row>35</xdr:row>
      <xdr:rowOff>53213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3092"/>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152146</xdr:rowOff>
    </xdr:from>
    <xdr:to>
      <xdr:col>10</xdr:col>
      <xdr:colOff>165100</xdr:colOff>
      <xdr:row>36</xdr:row>
      <xdr:rowOff>82296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5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73423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171234</xdr:rowOff>
    </xdr:from>
    <xdr:to>
      <xdr:col>6</xdr:col>
      <xdr:colOff>38100</xdr:colOff>
      <xdr:row>36</xdr:row>
      <xdr:rowOff>101384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116218</xdr:rowOff>
    </xdr:from>
    <xdr:to>
      <xdr:col>24</xdr:col>
      <xdr:colOff>114300</xdr:colOff>
      <xdr:row>33</xdr:row>
      <xdr:rowOff>46368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139095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141021</xdr:rowOff>
    </xdr:from>
    <xdr:to>
      <xdr:col>20</xdr:col>
      <xdr:colOff>38100</xdr:colOff>
      <xdr:row>33</xdr:row>
      <xdr:rowOff>71171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87698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98768</xdr:rowOff>
    </xdr:from>
    <xdr:to>
      <xdr:col>15</xdr:col>
      <xdr:colOff>101600</xdr:colOff>
      <xdr:row>33</xdr:row>
      <xdr:rowOff>28918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45445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2413</xdr:rowOff>
    </xdr:from>
    <xdr:to>
      <xdr:col>10</xdr:col>
      <xdr:colOff>165100</xdr:colOff>
      <xdr:row>35</xdr:row>
      <xdr:rowOff>104013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81015</xdr:rowOff>
    </xdr:from>
    <xdr:to>
      <xdr:col>24</xdr:col>
      <xdr:colOff>63500</xdr:colOff>
      <xdr:row>57</xdr:row>
      <xdr:rowOff>10247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2215"/>
          <a:ext cx="838200" cy="10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10247</xdr:rowOff>
    </xdr:from>
    <xdr:to>
      <xdr:col>19</xdr:col>
      <xdr:colOff>177800</xdr:colOff>
      <xdr:row>58</xdr:row>
      <xdr:rowOff>139406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2897"/>
          <a:ext cx="8890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94274</xdr:rowOff>
    </xdr:from>
    <xdr:to>
      <xdr:col>15</xdr:col>
      <xdr:colOff>50800</xdr:colOff>
      <xdr:row>58</xdr:row>
      <xdr:rowOff>139406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8374"/>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152745</xdr:rowOff>
    </xdr:from>
    <xdr:to>
      <xdr:col>15</xdr:col>
      <xdr:colOff>101600</xdr:colOff>
      <xdr:row>56</xdr:row>
      <xdr:rowOff>82895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99422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94274</xdr:rowOff>
    </xdr:from>
    <xdr:to>
      <xdr:col>10</xdr:col>
      <xdr:colOff>114300</xdr:colOff>
      <xdr:row>59</xdr:row>
      <xdr:rowOff>59951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8374"/>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149348</xdr:rowOff>
    </xdr:from>
    <xdr:to>
      <xdr:col>10</xdr:col>
      <xdr:colOff>165100</xdr:colOff>
      <xdr:row>57</xdr:row>
      <xdr:rowOff>79498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96025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94125</xdr:rowOff>
    </xdr:from>
    <xdr:to>
      <xdr:col>6</xdr:col>
      <xdr:colOff>38100</xdr:colOff>
      <xdr:row>58</xdr:row>
      <xdr:rowOff>24275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30215</xdr:rowOff>
    </xdr:from>
    <xdr:to>
      <xdr:col>24</xdr:col>
      <xdr:colOff>114300</xdr:colOff>
      <xdr:row>56</xdr:row>
      <xdr:rowOff>131815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130897</xdr:rowOff>
    </xdr:from>
    <xdr:to>
      <xdr:col>20</xdr:col>
      <xdr:colOff>38100</xdr:colOff>
      <xdr:row>57</xdr:row>
      <xdr:rowOff>61047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88606</xdr:rowOff>
    </xdr:from>
    <xdr:to>
      <xdr:col>15</xdr:col>
      <xdr:colOff>101600</xdr:colOff>
      <xdr:row>59</xdr:row>
      <xdr:rowOff>18756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43474</xdr:rowOff>
    </xdr:from>
    <xdr:to>
      <xdr:col>10</xdr:col>
      <xdr:colOff>165100</xdr:colOff>
      <xdr:row>58</xdr:row>
      <xdr:rowOff>145074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136201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9151</xdr:rowOff>
    </xdr:from>
    <xdr:to>
      <xdr:col>6</xdr:col>
      <xdr:colOff>38100</xdr:colOff>
      <xdr:row>59</xdr:row>
      <xdr:rowOff>110751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101878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139192</xdr:rowOff>
    </xdr:from>
    <xdr:to>
      <xdr:col>24</xdr:col>
      <xdr:colOff>63500</xdr:colOff>
      <xdr:row>75</xdr:row>
      <xdr:rowOff>22987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26492"/>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22987</xdr:rowOff>
    </xdr:from>
    <xdr:to>
      <xdr:col>19</xdr:col>
      <xdr:colOff>177800</xdr:colOff>
      <xdr:row>75</xdr:row>
      <xdr:rowOff>102616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81737"/>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26289</xdr:rowOff>
    </xdr:from>
    <xdr:to>
      <xdr:col>15</xdr:col>
      <xdr:colOff>50800</xdr:colOff>
      <xdr:row>75</xdr:row>
      <xdr:rowOff>102616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85039"/>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7620</xdr:rowOff>
    </xdr:from>
    <xdr:to>
      <xdr:col>15</xdr:col>
      <xdr:colOff>101600</xdr:colOff>
      <xdr:row>74</xdr:row>
      <xdr:rowOff>109220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125747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47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26289</xdr:rowOff>
    </xdr:from>
    <xdr:to>
      <xdr:col>10</xdr:col>
      <xdr:colOff>114300</xdr:colOff>
      <xdr:row>75</xdr:row>
      <xdr:rowOff>42164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85039"/>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37211</xdr:rowOff>
    </xdr:from>
    <xdr:to>
      <xdr:col>10</xdr:col>
      <xdr:colOff>165100</xdr:colOff>
      <xdr:row>75</xdr:row>
      <xdr:rowOff>138811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129939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162052</xdr:rowOff>
    </xdr:from>
    <xdr:to>
      <xdr:col>6</xdr:col>
      <xdr:colOff>38100</xdr:colOff>
      <xdr:row>75</xdr:row>
      <xdr:rowOff>92202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4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108729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88392</xdr:rowOff>
    </xdr:from>
    <xdr:to>
      <xdr:col>24</xdr:col>
      <xdr:colOff>114300</xdr:colOff>
      <xdr:row>75</xdr:row>
      <xdr:rowOff>18542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111269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2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143637</xdr:rowOff>
    </xdr:from>
    <xdr:to>
      <xdr:col>20</xdr:col>
      <xdr:colOff>38100</xdr:colOff>
      <xdr:row>75</xdr:row>
      <xdr:rowOff>73787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90314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0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51816</xdr:rowOff>
    </xdr:from>
    <xdr:to>
      <xdr:col>15</xdr:col>
      <xdr:colOff>101600</xdr:colOff>
      <xdr:row>75</xdr:row>
      <xdr:rowOff>153417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1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144542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146939</xdr:rowOff>
    </xdr:from>
    <xdr:to>
      <xdr:col>10</xdr:col>
      <xdr:colOff>165100</xdr:colOff>
      <xdr:row>75</xdr:row>
      <xdr:rowOff>77089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93616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162814</xdr:rowOff>
    </xdr:from>
    <xdr:to>
      <xdr:col>6</xdr:col>
      <xdr:colOff>38100</xdr:colOff>
      <xdr:row>75</xdr:row>
      <xdr:rowOff>92964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84091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130719</xdr:rowOff>
    </xdr:from>
    <xdr:to>
      <xdr:col>24</xdr:col>
      <xdr:colOff>63500</xdr:colOff>
      <xdr:row>91</xdr:row>
      <xdr:rowOff>149563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561219"/>
          <a:ext cx="838200" cy="19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130719</xdr:rowOff>
    </xdr:from>
    <xdr:to>
      <xdr:col>19</xdr:col>
      <xdr:colOff>177800</xdr:colOff>
      <xdr:row>95</xdr:row>
      <xdr:rowOff>97213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561219"/>
          <a:ext cx="889000" cy="8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97213</xdr:rowOff>
    </xdr:from>
    <xdr:to>
      <xdr:col>15</xdr:col>
      <xdr:colOff>50800</xdr:colOff>
      <xdr:row>95</xdr:row>
      <xdr:rowOff>107271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8496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143633</xdr:rowOff>
    </xdr:from>
    <xdr:to>
      <xdr:col>15</xdr:col>
      <xdr:colOff>101600</xdr:colOff>
      <xdr:row>91</xdr:row>
      <xdr:rowOff>73783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557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90310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53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107271</xdr:rowOff>
    </xdr:from>
    <xdr:to>
      <xdr:col>10</xdr:col>
      <xdr:colOff>114300</xdr:colOff>
      <xdr:row>96</xdr:row>
      <xdr:rowOff>118636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95021"/>
          <a:ext cx="889000" cy="1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36126</xdr:rowOff>
    </xdr:from>
    <xdr:to>
      <xdr:col>10</xdr:col>
      <xdr:colOff>165100</xdr:colOff>
      <xdr:row>92</xdr:row>
      <xdr:rowOff>137726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580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154253</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55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53729</xdr:rowOff>
    </xdr:from>
    <xdr:to>
      <xdr:col>6</xdr:col>
      <xdr:colOff>38100</xdr:colOff>
      <xdr:row>93</xdr:row>
      <xdr:rowOff>155329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599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406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577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98763</xdr:rowOff>
    </xdr:from>
    <xdr:to>
      <xdr:col>24</xdr:col>
      <xdr:colOff>114300</xdr:colOff>
      <xdr:row>92</xdr:row>
      <xdr:rowOff>28913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7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51790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6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79919</xdr:rowOff>
    </xdr:from>
    <xdr:to>
      <xdr:col>20</xdr:col>
      <xdr:colOff>38100</xdr:colOff>
      <xdr:row>91</xdr:row>
      <xdr:rowOff>10069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5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26596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28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46413</xdr:rowOff>
    </xdr:from>
    <xdr:to>
      <xdr:col>15</xdr:col>
      <xdr:colOff>101600</xdr:colOff>
      <xdr:row>95</xdr:row>
      <xdr:rowOff>148013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139140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4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56471</xdr:rowOff>
    </xdr:from>
    <xdr:to>
      <xdr:col>10</xdr:col>
      <xdr:colOff>165100</xdr:colOff>
      <xdr:row>95</xdr:row>
      <xdr:rowOff>158071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149198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4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67836</xdr:rowOff>
    </xdr:from>
    <xdr:to>
      <xdr:col>6</xdr:col>
      <xdr:colOff>38100</xdr:colOff>
      <xdr:row>96</xdr:row>
      <xdr:rowOff>169436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160563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94511</xdr:rowOff>
    </xdr:from>
    <xdr:to>
      <xdr:col>55</xdr:col>
      <xdr:colOff>0</xdr:colOff>
      <xdr:row>37</xdr:row>
      <xdr:rowOff>109548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38161"/>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5219</xdr:rowOff>
    </xdr:from>
    <xdr:to>
      <xdr:col>50</xdr:col>
      <xdr:colOff>114300</xdr:colOff>
      <xdr:row>37</xdr:row>
      <xdr:rowOff>94511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05969"/>
          <a:ext cx="889000" cy="4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5219</xdr:rowOff>
    </xdr:from>
    <xdr:to>
      <xdr:col>45</xdr:col>
      <xdr:colOff>177800</xdr:colOff>
      <xdr:row>37</xdr:row>
      <xdr:rowOff>171352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05969"/>
          <a:ext cx="889000" cy="5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27329</xdr:rowOff>
    </xdr:from>
    <xdr:to>
      <xdr:col>46</xdr:col>
      <xdr:colOff>38100</xdr:colOff>
      <xdr:row>34</xdr:row>
      <xdr:rowOff>128929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8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145456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6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171352</xdr:rowOff>
    </xdr:from>
    <xdr:to>
      <xdr:col>41</xdr:col>
      <xdr:colOff>50800</xdr:colOff>
      <xdr:row>38</xdr:row>
      <xdr:rowOff>39395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15002"/>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24691</xdr:rowOff>
    </xdr:from>
    <xdr:to>
      <xdr:col>41</xdr:col>
      <xdr:colOff>101600</xdr:colOff>
      <xdr:row>37</xdr:row>
      <xdr:rowOff>126291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6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142818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38562</xdr:rowOff>
    </xdr:from>
    <xdr:to>
      <xdr:col>36</xdr:col>
      <xdr:colOff>165100</xdr:colOff>
      <xdr:row>37</xdr:row>
      <xdr:rowOff>140162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156689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58748</xdr:rowOff>
    </xdr:from>
    <xdr:to>
      <xdr:col>55</xdr:col>
      <xdr:colOff>50800</xdr:colOff>
      <xdr:row>37</xdr:row>
      <xdr:rowOff>160348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43711</xdr:rowOff>
    </xdr:from>
    <xdr:to>
      <xdr:col>50</xdr:col>
      <xdr:colOff>165100</xdr:colOff>
      <xdr:row>37</xdr:row>
      <xdr:rowOff>145311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136438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125869</xdr:rowOff>
    </xdr:from>
    <xdr:to>
      <xdr:col>46</xdr:col>
      <xdr:colOff>38100</xdr:colOff>
      <xdr:row>35</xdr:row>
      <xdr:rowOff>56019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47146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120552</xdr:rowOff>
    </xdr:from>
    <xdr:to>
      <xdr:col>41</xdr:col>
      <xdr:colOff>101600</xdr:colOff>
      <xdr:row>38</xdr:row>
      <xdr:rowOff>50702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41829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160045</xdr:rowOff>
    </xdr:from>
    <xdr:to>
      <xdr:col>36</xdr:col>
      <xdr:colOff>165100</xdr:colOff>
      <xdr:row>38</xdr:row>
      <xdr:rowOff>90195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81322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9989</xdr:rowOff>
    </xdr:from>
    <xdr:to>
      <xdr:col>55</xdr:col>
      <xdr:colOff>0</xdr:colOff>
      <xdr:row>56</xdr:row>
      <xdr:rowOff>19552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96839"/>
          <a:ext cx="838200" cy="5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143701</xdr:rowOff>
    </xdr:from>
    <xdr:to>
      <xdr:col>50</xdr:col>
      <xdr:colOff>114300</xdr:colOff>
      <xdr:row>56</xdr:row>
      <xdr:rowOff>19552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73451"/>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9589</xdr:rowOff>
    </xdr:from>
    <xdr:to>
      <xdr:col>45</xdr:col>
      <xdr:colOff>177800</xdr:colOff>
      <xdr:row>55</xdr:row>
      <xdr:rowOff>143701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8582089"/>
          <a:ext cx="889000" cy="99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17349</xdr:rowOff>
    </xdr:from>
    <xdr:to>
      <xdr:col>46</xdr:col>
      <xdr:colOff>38100</xdr:colOff>
      <xdr:row>53</xdr:row>
      <xdr:rowOff>118949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10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135476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8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9589</xdr:rowOff>
    </xdr:from>
    <xdr:to>
      <xdr:col>41</xdr:col>
      <xdr:colOff>50800</xdr:colOff>
      <xdr:row>52</xdr:row>
      <xdr:rowOff>161913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8582089"/>
          <a:ext cx="889000" cy="4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30779</xdr:rowOff>
    </xdr:from>
    <xdr:to>
      <xdr:col>41</xdr:col>
      <xdr:colOff>101600</xdr:colOff>
      <xdr:row>53</xdr:row>
      <xdr:rowOff>132379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123506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129610</xdr:rowOff>
    </xdr:from>
    <xdr:to>
      <xdr:col>36</xdr:col>
      <xdr:colOff>165100</xdr:colOff>
      <xdr:row>54</xdr:row>
      <xdr:rowOff>59760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50887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130639</xdr:rowOff>
    </xdr:from>
    <xdr:to>
      <xdr:col>55</xdr:col>
      <xdr:colOff>50800</xdr:colOff>
      <xdr:row>53</xdr:row>
      <xdr:rowOff>60789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153516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140202</xdr:rowOff>
    </xdr:from>
    <xdr:to>
      <xdr:col>50</xdr:col>
      <xdr:colOff>165100</xdr:colOff>
      <xdr:row>56</xdr:row>
      <xdr:rowOff>70352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61479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6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92901</xdr:rowOff>
    </xdr:from>
    <xdr:to>
      <xdr:col>46</xdr:col>
      <xdr:colOff>38100</xdr:colOff>
      <xdr:row>56</xdr:row>
      <xdr:rowOff>23051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130239</xdr:rowOff>
    </xdr:from>
    <xdr:to>
      <xdr:col>41</xdr:col>
      <xdr:colOff>101600</xdr:colOff>
      <xdr:row>50</xdr:row>
      <xdr:rowOff>60389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5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76916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30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111113</xdr:rowOff>
    </xdr:from>
    <xdr:to>
      <xdr:col>36</xdr:col>
      <xdr:colOff>165100</xdr:colOff>
      <xdr:row>53</xdr:row>
      <xdr:rowOff>41263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57790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8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100591</xdr:rowOff>
    </xdr:from>
    <xdr:to>
      <xdr:col>55</xdr:col>
      <xdr:colOff>0</xdr:colOff>
      <xdr:row>78</xdr:row>
      <xdr:rowOff>63633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02241"/>
          <a:ext cx="838200" cy="1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24961</xdr:rowOff>
    </xdr:from>
    <xdr:to>
      <xdr:col>50</xdr:col>
      <xdr:colOff>114300</xdr:colOff>
      <xdr:row>77</xdr:row>
      <xdr:rowOff>100591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26611"/>
          <a:ext cx="889000" cy="7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34010</xdr:rowOff>
    </xdr:from>
    <xdr:to>
      <xdr:col>45</xdr:col>
      <xdr:colOff>177800</xdr:colOff>
      <xdr:row>77</xdr:row>
      <xdr:rowOff>24961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892760"/>
          <a:ext cx="889000" cy="3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140793</xdr:rowOff>
    </xdr:from>
    <xdr:to>
      <xdr:col>46</xdr:col>
      <xdr:colOff>38100</xdr:colOff>
      <xdr:row>77</xdr:row>
      <xdr:rowOff>70943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87469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34010</xdr:rowOff>
    </xdr:from>
    <xdr:to>
      <xdr:col>41</xdr:col>
      <xdr:colOff>50800</xdr:colOff>
      <xdr:row>75</xdr:row>
      <xdr:rowOff>136576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892760"/>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60173</xdr:rowOff>
    </xdr:from>
    <xdr:to>
      <xdr:col>41</xdr:col>
      <xdr:colOff>101600</xdr:colOff>
      <xdr:row>77</xdr:row>
      <xdr:rowOff>161773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152900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105263</xdr:rowOff>
    </xdr:from>
    <xdr:to>
      <xdr:col>36</xdr:col>
      <xdr:colOff>165100</xdr:colOff>
      <xdr:row>78</xdr:row>
      <xdr:rowOff>35413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26540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12833</xdr:rowOff>
    </xdr:from>
    <xdr:to>
      <xdr:col>55</xdr:col>
      <xdr:colOff>50800</xdr:colOff>
      <xdr:row>78</xdr:row>
      <xdr:rowOff>114433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162710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49791</xdr:rowOff>
    </xdr:from>
    <xdr:to>
      <xdr:col>50</xdr:col>
      <xdr:colOff>165100</xdr:colOff>
      <xdr:row>77</xdr:row>
      <xdr:rowOff>151391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167918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145611</xdr:rowOff>
    </xdr:from>
    <xdr:to>
      <xdr:col>46</xdr:col>
      <xdr:colOff>38100</xdr:colOff>
      <xdr:row>77</xdr:row>
      <xdr:rowOff>75761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66888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154660</xdr:rowOff>
    </xdr:from>
    <xdr:to>
      <xdr:col>41</xdr:col>
      <xdr:colOff>101600</xdr:colOff>
      <xdr:row>75</xdr:row>
      <xdr:rowOff>84810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101337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85776</xdr:rowOff>
    </xdr:from>
    <xdr:to>
      <xdr:col>36</xdr:col>
      <xdr:colOff>165100</xdr:colOff>
      <xdr:row>76</xdr:row>
      <xdr:rowOff>15926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32453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112992</xdr:rowOff>
    </xdr:from>
    <xdr:to>
      <xdr:col>55</xdr:col>
      <xdr:colOff>0</xdr:colOff>
      <xdr:row>96</xdr:row>
      <xdr:rowOff>73616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886392"/>
          <a:ext cx="838200" cy="6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73616</xdr:rowOff>
    </xdr:from>
    <xdr:to>
      <xdr:col>50</xdr:col>
      <xdr:colOff>114300</xdr:colOff>
      <xdr:row>96</xdr:row>
      <xdr:rowOff>111201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32816"/>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96856</xdr:rowOff>
    </xdr:from>
    <xdr:to>
      <xdr:col>45</xdr:col>
      <xdr:colOff>177800</xdr:colOff>
      <xdr:row>96</xdr:row>
      <xdr:rowOff>111201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41706"/>
          <a:ext cx="889000" cy="5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69466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0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96856</xdr:rowOff>
    </xdr:from>
    <xdr:to>
      <xdr:col>41</xdr:col>
      <xdr:colOff>50800</xdr:colOff>
      <xdr:row>95</xdr:row>
      <xdr:rowOff>147149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41706"/>
          <a:ext cx="889000" cy="3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106990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58627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0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62192</xdr:rowOff>
    </xdr:from>
    <xdr:to>
      <xdr:col>55</xdr:col>
      <xdr:colOff>50800</xdr:colOff>
      <xdr:row>92</xdr:row>
      <xdr:rowOff>163792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8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85069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6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22816</xdr:rowOff>
    </xdr:from>
    <xdr:to>
      <xdr:col>50</xdr:col>
      <xdr:colOff>165100</xdr:colOff>
      <xdr:row>96</xdr:row>
      <xdr:rowOff>124416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115543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60401</xdr:rowOff>
    </xdr:from>
    <xdr:to>
      <xdr:col>46</xdr:col>
      <xdr:colOff>38100</xdr:colOff>
      <xdr:row>96</xdr:row>
      <xdr:rowOff>162001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153128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46056</xdr:rowOff>
    </xdr:from>
    <xdr:to>
      <xdr:col>41</xdr:col>
      <xdr:colOff>101600</xdr:colOff>
      <xdr:row>93</xdr:row>
      <xdr:rowOff>147656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9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164183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7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96349</xdr:rowOff>
    </xdr:from>
    <xdr:to>
      <xdr:col>36</xdr:col>
      <xdr:colOff>165100</xdr:colOff>
      <xdr:row>96</xdr:row>
      <xdr:rowOff>26499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17626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4826</xdr:rowOff>
    </xdr:from>
    <xdr:to>
      <xdr:col>85</xdr:col>
      <xdr:colOff>127000</xdr:colOff>
      <xdr:row>39</xdr:row>
      <xdr:rowOff>22809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91376"/>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154711</xdr:rowOff>
    </xdr:from>
    <xdr:to>
      <xdr:col>81</xdr:col>
      <xdr:colOff>50800</xdr:colOff>
      <xdr:row>39</xdr:row>
      <xdr:rowOff>4826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698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94437</xdr:rowOff>
    </xdr:from>
    <xdr:to>
      <xdr:col>76</xdr:col>
      <xdr:colOff>114300</xdr:colOff>
      <xdr:row>38</xdr:row>
      <xdr:rowOff>154711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09537"/>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7061</xdr:rowOff>
    </xdr:from>
    <xdr:to>
      <xdr:col>76</xdr:col>
      <xdr:colOff>165100</xdr:colOff>
      <xdr:row>37</xdr:row>
      <xdr:rowOff>108661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125188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154635</xdr:rowOff>
    </xdr:from>
    <xdr:to>
      <xdr:col>71</xdr:col>
      <xdr:colOff>177800</xdr:colOff>
      <xdr:row>38</xdr:row>
      <xdr:rowOff>94437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9828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45847</xdr:rowOff>
    </xdr:from>
    <xdr:to>
      <xdr:col>72</xdr:col>
      <xdr:colOff>38100</xdr:colOff>
      <xdr:row>37</xdr:row>
      <xdr:rowOff>147447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163974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166395</xdr:rowOff>
    </xdr:from>
    <xdr:to>
      <xdr:col>67</xdr:col>
      <xdr:colOff>101600</xdr:colOff>
      <xdr:row>38</xdr:row>
      <xdr:rowOff>96545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87672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143459</xdr:rowOff>
    </xdr:from>
    <xdr:to>
      <xdr:col>85</xdr:col>
      <xdr:colOff>177800</xdr:colOff>
      <xdr:row>39</xdr:row>
      <xdr:rowOff>73609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58386</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125476</xdr:rowOff>
    </xdr:from>
    <xdr:to>
      <xdr:col>81</xdr:col>
      <xdr:colOff>101600</xdr:colOff>
      <xdr:row>39</xdr:row>
      <xdr:rowOff>55626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46753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103911</xdr:rowOff>
    </xdr:from>
    <xdr:to>
      <xdr:col>76</xdr:col>
      <xdr:colOff>165100</xdr:colOff>
      <xdr:row>39</xdr:row>
      <xdr:rowOff>34061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25188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1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43637</xdr:rowOff>
    </xdr:from>
    <xdr:to>
      <xdr:col>72</xdr:col>
      <xdr:colOff>38100</xdr:colOff>
      <xdr:row>38</xdr:row>
      <xdr:rowOff>145237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136364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5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103835</xdr:rowOff>
    </xdr:from>
    <xdr:to>
      <xdr:col>67</xdr:col>
      <xdr:colOff>101600</xdr:colOff>
      <xdr:row>38</xdr:row>
      <xdr:rowOff>33986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4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50512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134100</xdr:rowOff>
    </xdr:from>
    <xdr:to>
      <xdr:col>85</xdr:col>
      <xdr:colOff>127000</xdr:colOff>
      <xdr:row>74</xdr:row>
      <xdr:rowOff>49346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49950"/>
          <a:ext cx="8382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49346</xdr:rowOff>
    </xdr:from>
    <xdr:to>
      <xdr:col>81</xdr:col>
      <xdr:colOff>50800</xdr:colOff>
      <xdr:row>74</xdr:row>
      <xdr:rowOff>122593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36646"/>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122593</xdr:rowOff>
    </xdr:from>
    <xdr:to>
      <xdr:col>76</xdr:col>
      <xdr:colOff>114300</xdr:colOff>
      <xdr:row>75</xdr:row>
      <xdr:rowOff>8884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09893"/>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8884</xdr:rowOff>
    </xdr:from>
    <xdr:to>
      <xdr:col>71</xdr:col>
      <xdr:colOff>177800</xdr:colOff>
      <xdr:row>75</xdr:row>
      <xdr:rowOff>11970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6763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83300</xdr:rowOff>
    </xdr:from>
    <xdr:to>
      <xdr:col>85</xdr:col>
      <xdr:colOff>177800</xdr:colOff>
      <xdr:row>74</xdr:row>
      <xdr:rowOff>13450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106177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169996</xdr:rowOff>
    </xdr:from>
    <xdr:to>
      <xdr:col>81</xdr:col>
      <xdr:colOff>101600</xdr:colOff>
      <xdr:row>74</xdr:row>
      <xdr:rowOff>100146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116673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4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71793</xdr:rowOff>
    </xdr:from>
    <xdr:to>
      <xdr:col>76</xdr:col>
      <xdr:colOff>165100</xdr:colOff>
      <xdr:row>75</xdr:row>
      <xdr:rowOff>1943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164520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129534</xdr:rowOff>
    </xdr:from>
    <xdr:to>
      <xdr:col>72</xdr:col>
      <xdr:colOff>38100</xdr:colOff>
      <xdr:row>75</xdr:row>
      <xdr:rowOff>59684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50811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132620</xdr:rowOff>
    </xdr:from>
    <xdr:to>
      <xdr:col>67</xdr:col>
      <xdr:colOff>101600</xdr:colOff>
      <xdr:row>75</xdr:row>
      <xdr:rowOff>62770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53897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50012</xdr:rowOff>
    </xdr:from>
    <xdr:to>
      <xdr:col>85</xdr:col>
      <xdr:colOff>127000</xdr:colOff>
      <xdr:row>96</xdr:row>
      <xdr:rowOff>57519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337762"/>
          <a:ext cx="838200" cy="1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50012</xdr:rowOff>
    </xdr:from>
    <xdr:to>
      <xdr:col>81</xdr:col>
      <xdr:colOff>50800</xdr:colOff>
      <xdr:row>97</xdr:row>
      <xdr:rowOff>127622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37762"/>
          <a:ext cx="889000" cy="4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169094</xdr:rowOff>
    </xdr:from>
    <xdr:to>
      <xdr:col>76</xdr:col>
      <xdr:colOff>114300</xdr:colOff>
      <xdr:row>97</xdr:row>
      <xdr:rowOff>127622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56844"/>
          <a:ext cx="889000" cy="3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169094</xdr:rowOff>
    </xdr:from>
    <xdr:to>
      <xdr:col>71</xdr:col>
      <xdr:colOff>177800</xdr:colOff>
      <xdr:row>96</xdr:row>
      <xdr:rowOff>154387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56844"/>
          <a:ext cx="889000" cy="1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6719</xdr:rowOff>
    </xdr:from>
    <xdr:to>
      <xdr:col>85</xdr:col>
      <xdr:colOff>177800</xdr:colOff>
      <xdr:row>96</xdr:row>
      <xdr:rowOff>108319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29596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170662</xdr:rowOff>
    </xdr:from>
    <xdr:to>
      <xdr:col>81</xdr:col>
      <xdr:colOff>101600</xdr:colOff>
      <xdr:row>95</xdr:row>
      <xdr:rowOff>100812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2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117339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0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76822</xdr:rowOff>
    </xdr:from>
    <xdr:to>
      <xdr:col>76</xdr:col>
      <xdr:colOff>165100</xdr:colOff>
      <xdr:row>98</xdr:row>
      <xdr:rowOff>6972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169549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118294</xdr:rowOff>
    </xdr:from>
    <xdr:to>
      <xdr:col>72</xdr:col>
      <xdr:colOff>38100</xdr:colOff>
      <xdr:row>96</xdr:row>
      <xdr:rowOff>48444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64971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103587</xdr:rowOff>
    </xdr:from>
    <xdr:to>
      <xdr:col>67</xdr:col>
      <xdr:colOff>101600</xdr:colOff>
      <xdr:row>97</xdr:row>
      <xdr:rowOff>33737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50264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41021</xdr:rowOff>
    </xdr:from>
    <xdr:to>
      <xdr:col>116</xdr:col>
      <xdr:colOff>63500</xdr:colOff>
      <xdr:row>36</xdr:row>
      <xdr:rowOff>98806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041771"/>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65786</xdr:rowOff>
    </xdr:from>
    <xdr:to>
      <xdr:col>111</xdr:col>
      <xdr:colOff>177800</xdr:colOff>
      <xdr:row>36</xdr:row>
      <xdr:rowOff>98806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237986"/>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65786</xdr:rowOff>
    </xdr:from>
    <xdr:to>
      <xdr:col>107</xdr:col>
      <xdr:colOff>50800</xdr:colOff>
      <xdr:row>38</xdr:row>
      <xdr:rowOff>166243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37986"/>
          <a:ext cx="889000" cy="4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129938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162052</xdr:rowOff>
    </xdr:from>
    <xdr:to>
      <xdr:col>102</xdr:col>
      <xdr:colOff>114300</xdr:colOff>
      <xdr:row>38</xdr:row>
      <xdr:rowOff>166243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771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86631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90441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161671</xdr:rowOff>
    </xdr:from>
    <xdr:to>
      <xdr:col>116</xdr:col>
      <xdr:colOff>114300</xdr:colOff>
      <xdr:row>35</xdr:row>
      <xdr:rowOff>91821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13098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48006</xdr:rowOff>
    </xdr:from>
    <xdr:to>
      <xdr:col>112</xdr:col>
      <xdr:colOff>38100</xdr:colOff>
      <xdr:row>36</xdr:row>
      <xdr:rowOff>149606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166133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14986</xdr:rowOff>
    </xdr:from>
    <xdr:to>
      <xdr:col>107</xdr:col>
      <xdr:colOff>101600</xdr:colOff>
      <xdr:row>36</xdr:row>
      <xdr:rowOff>116586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133113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115443</xdr:rowOff>
    </xdr:from>
    <xdr:to>
      <xdr:col>102</xdr:col>
      <xdr:colOff>165100</xdr:colOff>
      <xdr:row>39</xdr:row>
      <xdr:rowOff>45593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36720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23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111252</xdr:rowOff>
    </xdr:from>
    <xdr:to>
      <xdr:col>98</xdr:col>
      <xdr:colOff>38100</xdr:colOff>
      <xdr:row>39</xdr:row>
      <xdr:rowOff>41402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32529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1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21513</xdr:rowOff>
    </xdr:from>
    <xdr:to>
      <xdr:col>116</xdr:col>
      <xdr:colOff>63500</xdr:colOff>
      <xdr:row>56</xdr:row>
      <xdr:rowOff>37287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62271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13341</xdr:rowOff>
    </xdr:from>
    <xdr:to>
      <xdr:col>111</xdr:col>
      <xdr:colOff>177800</xdr:colOff>
      <xdr:row>56</xdr:row>
      <xdr:rowOff>21513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614541"/>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13341</xdr:rowOff>
    </xdr:from>
    <xdr:to>
      <xdr:col>107</xdr:col>
      <xdr:colOff>50800</xdr:colOff>
      <xdr:row>56</xdr:row>
      <xdr:rowOff>59461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614541"/>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62755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59461</xdr:rowOff>
    </xdr:from>
    <xdr:to>
      <xdr:col>102</xdr:col>
      <xdr:colOff>114300</xdr:colOff>
      <xdr:row>56</xdr:row>
      <xdr:rowOff>60776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66066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157937</xdr:rowOff>
    </xdr:from>
    <xdr:to>
      <xdr:col>116</xdr:col>
      <xdr:colOff>114300</xdr:colOff>
      <xdr:row>56</xdr:row>
      <xdr:rowOff>88087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9364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43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142163</xdr:rowOff>
    </xdr:from>
    <xdr:to>
      <xdr:col>112</xdr:col>
      <xdr:colOff>38100</xdr:colOff>
      <xdr:row>56</xdr:row>
      <xdr:rowOff>72313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88840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34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133991</xdr:rowOff>
    </xdr:from>
    <xdr:to>
      <xdr:col>107</xdr:col>
      <xdr:colOff>101600</xdr:colOff>
      <xdr:row>56</xdr:row>
      <xdr:rowOff>64141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80668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8661</xdr:rowOff>
    </xdr:from>
    <xdr:to>
      <xdr:col>102</xdr:col>
      <xdr:colOff>165100</xdr:colOff>
      <xdr:row>56</xdr:row>
      <xdr:rowOff>110261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101388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0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9976</xdr:rowOff>
    </xdr:from>
    <xdr:to>
      <xdr:col>98</xdr:col>
      <xdr:colOff>38100</xdr:colOff>
      <xdr:row>56</xdr:row>
      <xdr:rowOff>111576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102703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65862</xdr:rowOff>
    </xdr:from>
    <xdr:to>
      <xdr:col>116</xdr:col>
      <xdr:colOff>62864</xdr:colOff>
      <xdr:row>79</xdr:row>
      <xdr:rowOff>73558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410262"/>
          <a:ext cx="1269" cy="1207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77385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73558</xdr:rowOff>
    </xdr:from>
    <xdr:to>
      <xdr:col>116</xdr:col>
      <xdr:colOff>152400</xdr:colOff>
      <xdr:row>79</xdr:row>
      <xdr:rowOff>73558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1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12539</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65862</xdr:rowOff>
    </xdr:from>
    <xdr:to>
      <xdr:col>116</xdr:col>
      <xdr:colOff>152400</xdr:colOff>
      <xdr:row>72</xdr:row>
      <xdr:rowOff>65862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4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116649</xdr:rowOff>
    </xdr:from>
    <xdr:to>
      <xdr:col>116</xdr:col>
      <xdr:colOff>63500</xdr:colOff>
      <xdr:row>73</xdr:row>
      <xdr:rowOff>131623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32499"/>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39209</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97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60782</xdr:rowOff>
    </xdr:from>
    <xdr:to>
      <xdr:col>116</xdr:col>
      <xdr:colOff>114300</xdr:colOff>
      <xdr:row>75</xdr:row>
      <xdr:rowOff>162382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131623</xdr:rowOff>
    </xdr:from>
    <xdr:to>
      <xdr:col>111</xdr:col>
      <xdr:colOff>177800</xdr:colOff>
      <xdr:row>73</xdr:row>
      <xdr:rowOff>134366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6474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86690</xdr:rowOff>
    </xdr:from>
    <xdr:to>
      <xdr:col>112</xdr:col>
      <xdr:colOff>38100</xdr:colOff>
      <xdr:row>76</xdr:row>
      <xdr:rowOff>16839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7968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161112</xdr:rowOff>
    </xdr:from>
    <xdr:to>
      <xdr:col>107</xdr:col>
      <xdr:colOff>50800</xdr:colOff>
      <xdr:row>73</xdr:row>
      <xdr:rowOff>134366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162612"/>
          <a:ext cx="8890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143794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161112</xdr:rowOff>
    </xdr:from>
    <xdr:to>
      <xdr:col>102</xdr:col>
      <xdr:colOff>114300</xdr:colOff>
      <xdr:row>71</xdr:row>
      <xdr:rowOff>368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16261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89425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65849</xdr:rowOff>
    </xdr:from>
    <xdr:to>
      <xdr:col>116</xdr:col>
      <xdr:colOff>114300</xdr:colOff>
      <xdr:row>73</xdr:row>
      <xdr:rowOff>167449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88726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80823</xdr:rowOff>
    </xdr:from>
    <xdr:to>
      <xdr:col>112</xdr:col>
      <xdr:colOff>38100</xdr:colOff>
      <xdr:row>74</xdr:row>
      <xdr:rowOff>10973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27500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3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83566</xdr:rowOff>
    </xdr:from>
    <xdr:to>
      <xdr:col>107</xdr:col>
      <xdr:colOff>101600</xdr:colOff>
      <xdr:row>74</xdr:row>
      <xdr:rowOff>13716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30243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3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110312</xdr:rowOff>
    </xdr:from>
    <xdr:to>
      <xdr:col>102</xdr:col>
      <xdr:colOff>165100</xdr:colOff>
      <xdr:row>71</xdr:row>
      <xdr:rowOff>40462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1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56989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8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121018</xdr:rowOff>
    </xdr:from>
    <xdr:to>
      <xdr:col>98</xdr:col>
      <xdr:colOff>38100</xdr:colOff>
      <xdr:row>71</xdr:row>
      <xdr:rowOff>51168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1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67695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18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120,448</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5,827</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円減少している。主な要因としては、子育て世帯臨時特別給付金支給事業等が減少したためである。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75,809</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27,502</a:t>
          </a:r>
          <a:r>
            <a:rPr kumimoji="1" lang="ja-JP" altLang="en-US" sz="1300">
              <a:latin typeface="ＭＳ Ｐゴシック" panose="020B0600070205080204" pitchFamily="50" charset="-128"/>
              <a:ea typeface="ＭＳ Ｐゴシック" panose="020B0600070205080204" pitchFamily="50" charset="-128"/>
            </a:rPr>
            <a:t>円増加している。また、普通建設事業（うち更新整備）は、住民一人あたり</a:t>
          </a:r>
          <a:r>
            <a:rPr kumimoji="1" lang="en-US" altLang="ja-JP" sz="1300">
              <a:latin typeface="ＭＳ Ｐゴシック" panose="020B0600070205080204" pitchFamily="50" charset="-128"/>
              <a:ea typeface="ＭＳ Ｐゴシック" panose="020B0600070205080204" pitchFamily="50" charset="-128"/>
            </a:rPr>
            <a:t>59,402</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33,933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円増加している。主な要因としては、道前クリーンセンター整備事業等の大規模な施設更新整備を実施したためである。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49,294</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4,551</a:t>
          </a:r>
          <a:r>
            <a:rPr kumimoji="1" lang="ja-JP" altLang="en-US" sz="1300">
              <a:latin typeface="ＭＳ Ｐゴシック" panose="020B0600070205080204" pitchFamily="50" charset="-128"/>
              <a:ea typeface="ＭＳ Ｐゴシック" panose="020B0600070205080204" pitchFamily="50" charset="-128"/>
            </a:rPr>
            <a:t>円増加している。今後は、大型整備事業の実施に伴い借り入れた市債の償還が始まることから、更なる公債費負担の増加が見込まれる。</a:t>
          </a:r>
        </a:p>
        <a:p>
          <a:r>
            <a:rPr kumimoji="1" lang="ja-JP" altLang="en-US" sz="1300">
              <a:latin typeface="ＭＳ Ｐゴシック" panose="020B0600070205080204" pitchFamily="50" charset="-128"/>
              <a:ea typeface="ＭＳ Ｐゴシック" panose="020B0600070205080204" pitchFamily="50" charset="-128"/>
            </a:rPr>
            <a:t>物件費は、住民一人あたり</a:t>
          </a:r>
          <a:r>
            <a:rPr kumimoji="1" lang="en-US" altLang="ja-JP" sz="1300">
              <a:latin typeface="ＭＳ Ｐゴシック" panose="020B0600070205080204" pitchFamily="50" charset="-128"/>
              <a:ea typeface="ＭＳ Ｐゴシック" panose="020B0600070205080204" pitchFamily="50" charset="-128"/>
            </a:rPr>
            <a:t>66,297</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3,083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円増加している。主な要因としては、道前クリーンセンター整備や原油価格等の高騰による電気代等が増加したためである。</a:t>
          </a:r>
        </a:p>
        <a:p>
          <a:r>
            <a:rPr kumimoji="1" lang="ja-JP" altLang="en-US" sz="1300">
              <a:latin typeface="ＭＳ Ｐゴシック" panose="020B0600070205080204" pitchFamily="50" charset="-128"/>
              <a:ea typeface="ＭＳ Ｐゴシック" panose="020B0600070205080204" pitchFamily="50" charset="-128"/>
            </a:rPr>
            <a:t>今後、老朽化している公共施設等の維持補修経費の増加や改修等に伴う大型事業の実施が見込まれていることから、引き続き、事業実施方法や事業規模の適正化、費用対効果を十分考慮し、歳入規模に見合った歳出の抑制を図り、持続可能な財政基盤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111942</xdr:rowOff>
    </xdr:from>
    <xdr:to>
      <xdr:col>24</xdr:col>
      <xdr:colOff>63500</xdr:colOff>
      <xdr:row>34</xdr:row>
      <xdr:rowOff>50437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9792"/>
          <a:ext cx="8382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67310</xdr:rowOff>
    </xdr:from>
    <xdr:to>
      <xdr:col>19</xdr:col>
      <xdr:colOff>177800</xdr:colOff>
      <xdr:row>34</xdr:row>
      <xdr:rowOff>50437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25160"/>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54792</xdr:rowOff>
    </xdr:from>
    <xdr:to>
      <xdr:col>15</xdr:col>
      <xdr:colOff>50800</xdr:colOff>
      <xdr:row>33</xdr:row>
      <xdr:rowOff>67310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41192"/>
          <a:ext cx="8890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166931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5806</xdr:rowOff>
    </xdr:from>
    <xdr:to>
      <xdr:col>10</xdr:col>
      <xdr:colOff>114300</xdr:colOff>
      <xdr:row>32</xdr:row>
      <xdr:rowOff>54792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922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56985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77669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61142</xdr:rowOff>
    </xdr:from>
    <xdr:to>
      <xdr:col>24</xdr:col>
      <xdr:colOff>114300</xdr:colOff>
      <xdr:row>33</xdr:row>
      <xdr:rowOff>162742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84019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171087</xdr:rowOff>
    </xdr:from>
    <xdr:to>
      <xdr:col>20</xdr:col>
      <xdr:colOff>38100</xdr:colOff>
      <xdr:row>34</xdr:row>
      <xdr:rowOff>101237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117764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16510</xdr:rowOff>
    </xdr:from>
    <xdr:to>
      <xdr:col>15</xdr:col>
      <xdr:colOff>101600</xdr:colOff>
      <xdr:row>33</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134637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3992</xdr:rowOff>
    </xdr:from>
    <xdr:to>
      <xdr:col>10</xdr:col>
      <xdr:colOff>165100</xdr:colOff>
      <xdr:row>32</xdr:row>
      <xdr:rowOff>105592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122119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126456</xdr:rowOff>
    </xdr:from>
    <xdr:to>
      <xdr:col>6</xdr:col>
      <xdr:colOff>38100</xdr:colOff>
      <xdr:row>32</xdr:row>
      <xdr:rowOff>56606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73133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169320</xdr:rowOff>
    </xdr:from>
    <xdr:to>
      <xdr:col>24</xdr:col>
      <xdr:colOff>62865</xdr:colOff>
      <xdr:row>59</xdr:row>
      <xdr:rowOff>117754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7620"/>
          <a:ext cx="1270" cy="80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121581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117754</xdr:rowOff>
    </xdr:from>
    <xdr:to>
      <xdr:col>24</xdr:col>
      <xdr:colOff>152400</xdr:colOff>
      <xdr:row>59</xdr:row>
      <xdr:rowOff>117754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115997</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2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169320</xdr:rowOff>
    </xdr:from>
    <xdr:to>
      <xdr:col>24</xdr:col>
      <xdr:colOff>152400</xdr:colOff>
      <xdr:row>54</xdr:row>
      <xdr:rowOff>169320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63304</xdr:rowOff>
    </xdr:from>
    <xdr:to>
      <xdr:col>24</xdr:col>
      <xdr:colOff>63500</xdr:colOff>
      <xdr:row>56</xdr:row>
      <xdr:rowOff>152709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64504"/>
          <a:ext cx="838200" cy="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38154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1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59727</xdr:rowOff>
    </xdr:from>
    <xdr:to>
      <xdr:col>24</xdr:col>
      <xdr:colOff>114300</xdr:colOff>
      <xdr:row>57</xdr:row>
      <xdr:rowOff>161327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3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113716</xdr:rowOff>
    </xdr:from>
    <xdr:to>
      <xdr:col>19</xdr:col>
      <xdr:colOff>177800</xdr:colOff>
      <xdr:row>56</xdr:row>
      <xdr:rowOff>63304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857666"/>
          <a:ext cx="889000" cy="8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40796</xdr:rowOff>
    </xdr:from>
    <xdr:to>
      <xdr:col>20</xdr:col>
      <xdr:colOff>38100</xdr:colOff>
      <xdr:row>57</xdr:row>
      <xdr:rowOff>142396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113716</xdr:rowOff>
    </xdr:from>
    <xdr:to>
      <xdr:col>15</xdr:col>
      <xdr:colOff>50800</xdr:colOff>
      <xdr:row>57</xdr:row>
      <xdr:rowOff>5338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857666"/>
          <a:ext cx="889000" cy="9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122189</xdr:rowOff>
    </xdr:from>
    <xdr:to>
      <xdr:col>15</xdr:col>
      <xdr:colOff>101600</xdr:colOff>
      <xdr:row>51</xdr:row>
      <xdr:rowOff>52339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68866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5338</xdr:rowOff>
    </xdr:from>
    <xdr:to>
      <xdr:col>10</xdr:col>
      <xdr:colOff>114300</xdr:colOff>
      <xdr:row>57</xdr:row>
      <xdr:rowOff>110613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77988"/>
          <a:ext cx="889000" cy="1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159061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13943</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101909</xdr:rowOff>
    </xdr:from>
    <xdr:to>
      <xdr:col>24</xdr:col>
      <xdr:colOff>114300</xdr:colOff>
      <xdr:row>57</xdr:row>
      <xdr:rowOff>32059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124786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12504</xdr:rowOff>
    </xdr:from>
    <xdr:to>
      <xdr:col>20</xdr:col>
      <xdr:colOff>38100</xdr:colOff>
      <xdr:row>56</xdr:row>
      <xdr:rowOff>114104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6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130631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3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62916</xdr:rowOff>
    </xdr:from>
    <xdr:to>
      <xdr:col>15</xdr:col>
      <xdr:colOff>101600</xdr:colOff>
      <xdr:row>51</xdr:row>
      <xdr:rowOff>164516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8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155643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89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125988</xdr:rowOff>
    </xdr:from>
    <xdr:to>
      <xdr:col>10</xdr:col>
      <xdr:colOff>165100</xdr:colOff>
      <xdr:row>57</xdr:row>
      <xdr:rowOff>56138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72665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5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59813</xdr:rowOff>
    </xdr:from>
    <xdr:to>
      <xdr:col>6</xdr:col>
      <xdr:colOff>38100</xdr:colOff>
      <xdr:row>57</xdr:row>
      <xdr:rowOff>161413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6490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71672</xdr:rowOff>
    </xdr:from>
    <xdr:to>
      <xdr:col>24</xdr:col>
      <xdr:colOff>63500</xdr:colOff>
      <xdr:row>71</xdr:row>
      <xdr:rowOff>133547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244622"/>
          <a:ext cx="8382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71672</xdr:rowOff>
    </xdr:from>
    <xdr:to>
      <xdr:col>19</xdr:col>
      <xdr:colOff>177800</xdr:colOff>
      <xdr:row>74</xdr:row>
      <xdr:rowOff>43631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244622"/>
          <a:ext cx="889000" cy="4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43631</xdr:rowOff>
    </xdr:from>
    <xdr:to>
      <xdr:col>15</xdr:col>
      <xdr:colOff>50800</xdr:colOff>
      <xdr:row>74</xdr:row>
      <xdr:rowOff>45421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73093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38094</xdr:rowOff>
    </xdr:from>
    <xdr:to>
      <xdr:col>15</xdr:col>
      <xdr:colOff>101600</xdr:colOff>
      <xdr:row>71</xdr:row>
      <xdr:rowOff>139694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21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156221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198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45421</xdr:rowOff>
    </xdr:from>
    <xdr:to>
      <xdr:col>10</xdr:col>
      <xdr:colOff>114300</xdr:colOff>
      <xdr:row>75</xdr:row>
      <xdr:rowOff>43917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732721"/>
          <a:ext cx="889000" cy="1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64801</xdr:rowOff>
    </xdr:from>
    <xdr:to>
      <xdr:col>10</xdr:col>
      <xdr:colOff>165100</xdr:colOff>
      <xdr:row>72</xdr:row>
      <xdr:rowOff>166401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40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11478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18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18415</xdr:rowOff>
    </xdr:from>
    <xdr:to>
      <xdr:col>6</xdr:col>
      <xdr:colOff>38100</xdr:colOff>
      <xdr:row>73</xdr:row>
      <xdr:rowOff>120015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53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136542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3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82747</xdr:rowOff>
    </xdr:from>
    <xdr:to>
      <xdr:col>24</xdr:col>
      <xdr:colOff>114300</xdr:colOff>
      <xdr:row>72</xdr:row>
      <xdr:rowOff>12897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2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169124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17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20872</xdr:rowOff>
    </xdr:from>
    <xdr:to>
      <xdr:col>20</xdr:col>
      <xdr:colOff>38100</xdr:colOff>
      <xdr:row>71</xdr:row>
      <xdr:rowOff>122472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19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138999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196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164281</xdr:rowOff>
    </xdr:from>
    <xdr:to>
      <xdr:col>15</xdr:col>
      <xdr:colOff>101600</xdr:colOff>
      <xdr:row>74</xdr:row>
      <xdr:rowOff>94431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6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85558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166071</xdr:rowOff>
    </xdr:from>
    <xdr:to>
      <xdr:col>10</xdr:col>
      <xdr:colOff>165100</xdr:colOff>
      <xdr:row>74</xdr:row>
      <xdr:rowOff>96221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87348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7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164567</xdr:rowOff>
    </xdr:from>
    <xdr:to>
      <xdr:col>6</xdr:col>
      <xdr:colOff>38100</xdr:colOff>
      <xdr:row>75</xdr:row>
      <xdr:rowOff>94717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85844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59689</xdr:rowOff>
    </xdr:from>
    <xdr:to>
      <xdr:col>24</xdr:col>
      <xdr:colOff>63500</xdr:colOff>
      <xdr:row>96</xdr:row>
      <xdr:rowOff>9696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833089"/>
          <a:ext cx="838200" cy="6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9696</xdr:rowOff>
    </xdr:from>
    <xdr:to>
      <xdr:col>19</xdr:col>
      <xdr:colOff>177800</xdr:colOff>
      <xdr:row>97</xdr:row>
      <xdr:rowOff>111057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68896"/>
          <a:ext cx="889000" cy="27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18703</xdr:rowOff>
    </xdr:from>
    <xdr:to>
      <xdr:col>15</xdr:col>
      <xdr:colOff>50800</xdr:colOff>
      <xdr:row>97</xdr:row>
      <xdr:rowOff>111057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135003"/>
          <a:ext cx="889000" cy="6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18703</xdr:rowOff>
    </xdr:from>
    <xdr:to>
      <xdr:col>10</xdr:col>
      <xdr:colOff>114300</xdr:colOff>
      <xdr:row>97</xdr:row>
      <xdr:rowOff>150971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135003"/>
          <a:ext cx="889000" cy="6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8889</xdr:rowOff>
    </xdr:from>
    <xdr:to>
      <xdr:col>24</xdr:col>
      <xdr:colOff>114300</xdr:colOff>
      <xdr:row>92</xdr:row>
      <xdr:rowOff>110489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7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31766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6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130346</xdr:rowOff>
    </xdr:from>
    <xdr:to>
      <xdr:col>20</xdr:col>
      <xdr:colOff>38100</xdr:colOff>
      <xdr:row>96</xdr:row>
      <xdr:rowOff>60496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60257</xdr:rowOff>
    </xdr:from>
    <xdr:to>
      <xdr:col>15</xdr:col>
      <xdr:colOff>101600</xdr:colOff>
      <xdr:row>97</xdr:row>
      <xdr:rowOff>161857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152984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139353</xdr:rowOff>
    </xdr:from>
    <xdr:to>
      <xdr:col>10</xdr:col>
      <xdr:colOff>165100</xdr:colOff>
      <xdr:row>94</xdr:row>
      <xdr:rowOff>69503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86030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100171</xdr:rowOff>
    </xdr:from>
    <xdr:to>
      <xdr:col>6</xdr:col>
      <xdr:colOff>38100</xdr:colOff>
      <xdr:row>98</xdr:row>
      <xdr:rowOff>30321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21448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150490</xdr:rowOff>
    </xdr:from>
    <xdr:to>
      <xdr:col>55</xdr:col>
      <xdr:colOff>0</xdr:colOff>
      <xdr:row>37</xdr:row>
      <xdr:rowOff>152227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94140"/>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37</xdr:row>
      <xdr:rowOff>152227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50431"/>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106781</xdr:rowOff>
    </xdr:from>
    <xdr:to>
      <xdr:col>45</xdr:col>
      <xdr:colOff>177800</xdr:colOff>
      <xdr:row>37</xdr:row>
      <xdr:rowOff>131287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50431"/>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134712</xdr:rowOff>
    </xdr:from>
    <xdr:to>
      <xdr:col>46</xdr:col>
      <xdr:colOff>38100</xdr:colOff>
      <xdr:row>38</xdr:row>
      <xdr:rowOff>64861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83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55988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57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131287</xdr:rowOff>
    </xdr:from>
    <xdr:to>
      <xdr:col>41</xdr:col>
      <xdr:colOff>50800</xdr:colOff>
      <xdr:row>37</xdr:row>
      <xdr:rowOff>132476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7493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127396</xdr:rowOff>
    </xdr:from>
    <xdr:to>
      <xdr:col>41</xdr:col>
      <xdr:colOff>101600</xdr:colOff>
      <xdr:row>38</xdr:row>
      <xdr:rowOff>57546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48673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5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127671</xdr:rowOff>
    </xdr:from>
    <xdr:to>
      <xdr:col>36</xdr:col>
      <xdr:colOff>165100</xdr:colOff>
      <xdr:row>38</xdr:row>
      <xdr:rowOff>57821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7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48948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6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99690</xdr:rowOff>
    </xdr:from>
    <xdr:to>
      <xdr:col>55</xdr:col>
      <xdr:colOff>50800</xdr:colOff>
      <xdr:row>38</xdr:row>
      <xdr:rowOff>29840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78117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101427</xdr:rowOff>
    </xdr:from>
    <xdr:to>
      <xdr:col>50</xdr:col>
      <xdr:colOff>165100</xdr:colOff>
      <xdr:row>38</xdr:row>
      <xdr:rowOff>31577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22704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55981</xdr:rowOff>
    </xdr:from>
    <xdr:to>
      <xdr:col>46</xdr:col>
      <xdr:colOff>38100</xdr:colOff>
      <xdr:row>37</xdr:row>
      <xdr:rowOff>157581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2658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80487</xdr:rowOff>
    </xdr:from>
    <xdr:to>
      <xdr:col>41</xdr:col>
      <xdr:colOff>101600</xdr:colOff>
      <xdr:row>38</xdr:row>
      <xdr:rowOff>10637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27164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81676</xdr:rowOff>
    </xdr:from>
    <xdr:to>
      <xdr:col>36</xdr:col>
      <xdr:colOff>165100</xdr:colOff>
      <xdr:row>38</xdr:row>
      <xdr:rowOff>11826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28353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29332</xdr:rowOff>
    </xdr:from>
    <xdr:to>
      <xdr:col>55</xdr:col>
      <xdr:colOff>0</xdr:colOff>
      <xdr:row>54</xdr:row>
      <xdr:rowOff>98598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287632"/>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98598</xdr:rowOff>
    </xdr:from>
    <xdr:to>
      <xdr:col>50</xdr:col>
      <xdr:colOff>114300</xdr:colOff>
      <xdr:row>54</xdr:row>
      <xdr:rowOff>139243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5689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139243</xdr:rowOff>
    </xdr:from>
    <xdr:to>
      <xdr:col>45</xdr:col>
      <xdr:colOff>177800</xdr:colOff>
      <xdr:row>54</xdr:row>
      <xdr:rowOff>139334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9754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133345</xdr:rowOff>
    </xdr:from>
    <xdr:to>
      <xdr:col>41</xdr:col>
      <xdr:colOff>50800</xdr:colOff>
      <xdr:row>54</xdr:row>
      <xdr:rowOff>139334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91645"/>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149982</xdr:rowOff>
    </xdr:from>
    <xdr:to>
      <xdr:col>55</xdr:col>
      <xdr:colOff>50800</xdr:colOff>
      <xdr:row>54</xdr:row>
      <xdr:rowOff>80132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47798</xdr:rowOff>
    </xdr:from>
    <xdr:to>
      <xdr:col>50</xdr:col>
      <xdr:colOff>165100</xdr:colOff>
      <xdr:row>54</xdr:row>
      <xdr:rowOff>149398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165925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88443</xdr:rowOff>
    </xdr:from>
    <xdr:to>
      <xdr:col>46</xdr:col>
      <xdr:colOff>38100</xdr:colOff>
      <xdr:row>55</xdr:row>
      <xdr:rowOff>18593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88534</xdr:rowOff>
    </xdr:from>
    <xdr:to>
      <xdr:col>41</xdr:col>
      <xdr:colOff>101600</xdr:colOff>
      <xdr:row>55</xdr:row>
      <xdr:rowOff>18684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82545</xdr:rowOff>
    </xdr:from>
    <xdr:to>
      <xdr:col>36</xdr:col>
      <xdr:colOff>165100</xdr:colOff>
      <xdr:row>55</xdr:row>
      <xdr:rowOff>12695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65177</xdr:rowOff>
    </xdr:from>
    <xdr:to>
      <xdr:col>55</xdr:col>
      <xdr:colOff>0</xdr:colOff>
      <xdr:row>75</xdr:row>
      <xdr:rowOff>37782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581027"/>
          <a:ext cx="838200" cy="3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65177</xdr:rowOff>
    </xdr:from>
    <xdr:to>
      <xdr:col>50</xdr:col>
      <xdr:colOff>114300</xdr:colOff>
      <xdr:row>74</xdr:row>
      <xdr:rowOff>138061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581027"/>
          <a:ext cx="889000" cy="2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138061</xdr:rowOff>
    </xdr:from>
    <xdr:to>
      <xdr:col>45</xdr:col>
      <xdr:colOff>177800</xdr:colOff>
      <xdr:row>75</xdr:row>
      <xdr:rowOff>29781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82536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98158</xdr:rowOff>
    </xdr:from>
    <xdr:to>
      <xdr:col>46</xdr:col>
      <xdr:colOff>38100</xdr:colOff>
      <xdr:row>74</xdr:row>
      <xdr:rowOff>28308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6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44835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3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29781</xdr:rowOff>
    </xdr:from>
    <xdr:to>
      <xdr:col>41</xdr:col>
      <xdr:colOff>50800</xdr:colOff>
      <xdr:row>75</xdr:row>
      <xdr:rowOff>34849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888531"/>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106807</xdr:rowOff>
    </xdr:from>
    <xdr:to>
      <xdr:col>41</xdr:col>
      <xdr:colOff>101600</xdr:colOff>
      <xdr:row>76</xdr:row>
      <xdr:rowOff>36956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9655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28084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20320</xdr:rowOff>
    </xdr:from>
    <xdr:to>
      <xdr:col>36</xdr:col>
      <xdr:colOff>165100</xdr:colOff>
      <xdr:row>76</xdr:row>
      <xdr:rowOff>121920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113047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158432</xdr:rowOff>
    </xdr:from>
    <xdr:to>
      <xdr:col>55</xdr:col>
      <xdr:colOff>50800</xdr:colOff>
      <xdr:row>75</xdr:row>
      <xdr:rowOff>88582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9859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6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14377</xdr:rowOff>
    </xdr:from>
    <xdr:to>
      <xdr:col>50</xdr:col>
      <xdr:colOff>165100</xdr:colOff>
      <xdr:row>73</xdr:row>
      <xdr:rowOff>115977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5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132504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3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87261</xdr:rowOff>
    </xdr:from>
    <xdr:to>
      <xdr:col>46</xdr:col>
      <xdr:colOff>38100</xdr:colOff>
      <xdr:row>75</xdr:row>
      <xdr:rowOff>17411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150431</xdr:rowOff>
    </xdr:from>
    <xdr:to>
      <xdr:col>41</xdr:col>
      <xdr:colOff>101600</xdr:colOff>
      <xdr:row>75</xdr:row>
      <xdr:rowOff>80581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97108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155499</xdr:rowOff>
    </xdr:from>
    <xdr:to>
      <xdr:col>36</xdr:col>
      <xdr:colOff>165100</xdr:colOff>
      <xdr:row>75</xdr:row>
      <xdr:rowOff>85649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102176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123327</xdr:rowOff>
    </xdr:from>
    <xdr:to>
      <xdr:col>55</xdr:col>
      <xdr:colOff>0</xdr:colOff>
      <xdr:row>97</xdr:row>
      <xdr:rowOff>125197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53977"/>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77626</xdr:rowOff>
    </xdr:from>
    <xdr:to>
      <xdr:col>50</xdr:col>
      <xdr:colOff>114300</xdr:colOff>
      <xdr:row>97</xdr:row>
      <xdr:rowOff>123327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08276"/>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44822</xdr:rowOff>
    </xdr:from>
    <xdr:to>
      <xdr:col>45</xdr:col>
      <xdr:colOff>177800</xdr:colOff>
      <xdr:row>97</xdr:row>
      <xdr:rowOff>77626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7547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44579</xdr:rowOff>
    </xdr:from>
    <xdr:to>
      <xdr:col>46</xdr:col>
      <xdr:colOff>38100</xdr:colOff>
      <xdr:row>97</xdr:row>
      <xdr:rowOff>146179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137306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21042</xdr:rowOff>
    </xdr:from>
    <xdr:to>
      <xdr:col>41</xdr:col>
      <xdr:colOff>50800</xdr:colOff>
      <xdr:row>97</xdr:row>
      <xdr:rowOff>44822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51692"/>
          <a:ext cx="889000" cy="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53485</xdr:rowOff>
    </xdr:from>
    <xdr:to>
      <xdr:col>41</xdr:col>
      <xdr:colOff>101600</xdr:colOff>
      <xdr:row>97</xdr:row>
      <xdr:rowOff>155085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8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146212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43929</xdr:rowOff>
    </xdr:from>
    <xdr:to>
      <xdr:col>36</xdr:col>
      <xdr:colOff>165100</xdr:colOff>
      <xdr:row>97</xdr:row>
      <xdr:rowOff>145529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136656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74397</xdr:rowOff>
    </xdr:from>
    <xdr:to>
      <xdr:col>55</xdr:col>
      <xdr:colOff>50800</xdr:colOff>
      <xdr:row>98</xdr:row>
      <xdr:rowOff>4547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72527</xdr:rowOff>
    </xdr:from>
    <xdr:to>
      <xdr:col>50</xdr:col>
      <xdr:colOff>165100</xdr:colOff>
      <xdr:row>98</xdr:row>
      <xdr:rowOff>2677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165254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26826</xdr:rowOff>
    </xdr:from>
    <xdr:to>
      <xdr:col>46</xdr:col>
      <xdr:colOff>38100</xdr:colOff>
      <xdr:row>97</xdr:row>
      <xdr:rowOff>128426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144953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3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165472</xdr:rowOff>
    </xdr:from>
    <xdr:to>
      <xdr:col>41</xdr:col>
      <xdr:colOff>101600</xdr:colOff>
      <xdr:row>97</xdr:row>
      <xdr:rowOff>95622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112149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141692</xdr:rowOff>
    </xdr:from>
    <xdr:to>
      <xdr:col>36</xdr:col>
      <xdr:colOff>165100</xdr:colOff>
      <xdr:row>97</xdr:row>
      <xdr:rowOff>71842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88369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83598</xdr:rowOff>
    </xdr:from>
    <xdr:to>
      <xdr:col>85</xdr:col>
      <xdr:colOff>127000</xdr:colOff>
      <xdr:row>37</xdr:row>
      <xdr:rowOff>107124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55798"/>
          <a:ext cx="838200" cy="19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32942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0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107124</xdr:rowOff>
    </xdr:from>
    <xdr:to>
      <xdr:col>81</xdr:col>
      <xdr:colOff>50800</xdr:colOff>
      <xdr:row>37</xdr:row>
      <xdr:rowOff>142081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50774"/>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161227</xdr:rowOff>
    </xdr:from>
    <xdr:to>
      <xdr:col>76</xdr:col>
      <xdr:colOff>114300</xdr:colOff>
      <xdr:row>37</xdr:row>
      <xdr:rowOff>142081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33427"/>
          <a:ext cx="889000" cy="1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58420</xdr:rowOff>
    </xdr:from>
    <xdr:to>
      <xdr:col>76</xdr:col>
      <xdr:colOff>165100</xdr:colOff>
      <xdr:row>35</xdr:row>
      <xdr:rowOff>160020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161227</xdr:rowOff>
    </xdr:from>
    <xdr:to>
      <xdr:col>71</xdr:col>
      <xdr:colOff>177800</xdr:colOff>
      <xdr:row>36</xdr:row>
      <xdr:rowOff>170180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3342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88900</xdr:rowOff>
    </xdr:from>
    <xdr:to>
      <xdr:col>72</xdr:col>
      <xdr:colOff>38100</xdr:colOff>
      <xdr:row>36</xdr:row>
      <xdr:rowOff>19050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35577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84042</xdr:rowOff>
    </xdr:from>
    <xdr:to>
      <xdr:col>67</xdr:col>
      <xdr:colOff>101600</xdr:colOff>
      <xdr:row>36</xdr:row>
      <xdr:rowOff>14192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30719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32798</xdr:rowOff>
    </xdr:from>
    <xdr:to>
      <xdr:col>85</xdr:col>
      <xdr:colOff>177800</xdr:colOff>
      <xdr:row>36</xdr:row>
      <xdr:rowOff>134398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55675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56324</xdr:rowOff>
    </xdr:from>
    <xdr:to>
      <xdr:col>81</xdr:col>
      <xdr:colOff>101600</xdr:colOff>
      <xdr:row>37</xdr:row>
      <xdr:rowOff>157924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149051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91281</xdr:rowOff>
    </xdr:from>
    <xdr:to>
      <xdr:col>76</xdr:col>
      <xdr:colOff>165100</xdr:colOff>
      <xdr:row>38</xdr:row>
      <xdr:rowOff>21431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12558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110427</xdr:rowOff>
    </xdr:from>
    <xdr:to>
      <xdr:col>72</xdr:col>
      <xdr:colOff>38100</xdr:colOff>
      <xdr:row>37</xdr:row>
      <xdr:rowOff>40577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31704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119380</xdr:rowOff>
    </xdr:from>
    <xdr:to>
      <xdr:col>67</xdr:col>
      <xdr:colOff>101600</xdr:colOff>
      <xdr:row>37</xdr:row>
      <xdr:rowOff>49530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40657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128188</xdr:rowOff>
    </xdr:from>
    <xdr:to>
      <xdr:col>85</xdr:col>
      <xdr:colOff>127000</xdr:colOff>
      <xdr:row>57</xdr:row>
      <xdr:rowOff>17759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29388"/>
          <a:ext cx="8382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161450</xdr:rowOff>
    </xdr:from>
    <xdr:to>
      <xdr:col>81</xdr:col>
      <xdr:colOff>50800</xdr:colOff>
      <xdr:row>57</xdr:row>
      <xdr:rowOff>17759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626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50236</xdr:rowOff>
    </xdr:from>
    <xdr:to>
      <xdr:col>76</xdr:col>
      <xdr:colOff>114300</xdr:colOff>
      <xdr:row>56</xdr:row>
      <xdr:rowOff>161450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51436"/>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108265</xdr:rowOff>
    </xdr:from>
    <xdr:to>
      <xdr:col>76</xdr:col>
      <xdr:colOff>165100</xdr:colOff>
      <xdr:row>56</xdr:row>
      <xdr:rowOff>38415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3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50236</xdr:rowOff>
    </xdr:from>
    <xdr:to>
      <xdr:col>71</xdr:col>
      <xdr:colOff>177800</xdr:colOff>
      <xdr:row>57</xdr:row>
      <xdr:rowOff>16011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51436"/>
          <a:ext cx="889000" cy="13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162182</xdr:rowOff>
    </xdr:from>
    <xdr:to>
      <xdr:col>72</xdr:col>
      <xdr:colOff>38100</xdr:colOff>
      <xdr:row>56</xdr:row>
      <xdr:rowOff>92332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108859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66660</xdr:rowOff>
    </xdr:from>
    <xdr:to>
      <xdr:col>67</xdr:col>
      <xdr:colOff>101600</xdr:colOff>
      <xdr:row>56</xdr:row>
      <xdr:rowOff>168260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13337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77388</xdr:rowOff>
    </xdr:from>
    <xdr:to>
      <xdr:col>85</xdr:col>
      <xdr:colOff>177800</xdr:colOff>
      <xdr:row>57</xdr:row>
      <xdr:rowOff>7538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55815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138409</xdr:rowOff>
    </xdr:from>
    <xdr:to>
      <xdr:col>81</xdr:col>
      <xdr:colOff>101600</xdr:colOff>
      <xdr:row>57</xdr:row>
      <xdr:rowOff>68559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59686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110650</xdr:rowOff>
    </xdr:from>
    <xdr:to>
      <xdr:col>76</xdr:col>
      <xdr:colOff>165100</xdr:colOff>
      <xdr:row>57</xdr:row>
      <xdr:rowOff>40800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31927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170886</xdr:rowOff>
    </xdr:from>
    <xdr:to>
      <xdr:col>72</xdr:col>
      <xdr:colOff>38100</xdr:colOff>
      <xdr:row>56</xdr:row>
      <xdr:rowOff>101036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92163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136661</xdr:rowOff>
    </xdr:from>
    <xdr:to>
      <xdr:col>67</xdr:col>
      <xdr:colOff>101600</xdr:colOff>
      <xdr:row>57</xdr:row>
      <xdr:rowOff>66811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57938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4826</xdr:rowOff>
    </xdr:from>
    <xdr:to>
      <xdr:col>85</xdr:col>
      <xdr:colOff>127000</xdr:colOff>
      <xdr:row>79</xdr:row>
      <xdr:rowOff>22809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49376"/>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154711</xdr:rowOff>
    </xdr:from>
    <xdr:to>
      <xdr:col>81</xdr:col>
      <xdr:colOff>50800</xdr:colOff>
      <xdr:row>79</xdr:row>
      <xdr:rowOff>4826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278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94438</xdr:rowOff>
    </xdr:from>
    <xdr:to>
      <xdr:col>76</xdr:col>
      <xdr:colOff>114300</xdr:colOff>
      <xdr:row>78</xdr:row>
      <xdr:rowOff>154711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67538"/>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7062</xdr:rowOff>
    </xdr:from>
    <xdr:to>
      <xdr:col>76</xdr:col>
      <xdr:colOff>165100</xdr:colOff>
      <xdr:row>77</xdr:row>
      <xdr:rowOff>108662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125189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8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154636</xdr:rowOff>
    </xdr:from>
    <xdr:to>
      <xdr:col>71</xdr:col>
      <xdr:colOff>177800</xdr:colOff>
      <xdr:row>78</xdr:row>
      <xdr:rowOff>94438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5628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45847</xdr:rowOff>
    </xdr:from>
    <xdr:to>
      <xdr:col>72</xdr:col>
      <xdr:colOff>38100</xdr:colOff>
      <xdr:row>77</xdr:row>
      <xdr:rowOff>147447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4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163974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0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166396</xdr:rowOff>
    </xdr:from>
    <xdr:to>
      <xdr:col>67</xdr:col>
      <xdr:colOff>101600</xdr:colOff>
      <xdr:row>78</xdr:row>
      <xdr:rowOff>96546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87673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143459</xdr:rowOff>
    </xdr:from>
    <xdr:to>
      <xdr:col>85</xdr:col>
      <xdr:colOff>177800</xdr:colOff>
      <xdr:row>79</xdr:row>
      <xdr:rowOff>73609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58386</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1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125476</xdr:rowOff>
    </xdr:from>
    <xdr:to>
      <xdr:col>81</xdr:col>
      <xdr:colOff>101600</xdr:colOff>
      <xdr:row>79</xdr:row>
      <xdr:rowOff>55626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46753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9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103911</xdr:rowOff>
    </xdr:from>
    <xdr:to>
      <xdr:col>76</xdr:col>
      <xdr:colOff>165100</xdr:colOff>
      <xdr:row>79</xdr:row>
      <xdr:rowOff>34061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25188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43638</xdr:rowOff>
    </xdr:from>
    <xdr:to>
      <xdr:col>72</xdr:col>
      <xdr:colOff>38100</xdr:colOff>
      <xdr:row>78</xdr:row>
      <xdr:rowOff>145238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136365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103836</xdr:rowOff>
    </xdr:from>
    <xdr:to>
      <xdr:col>67</xdr:col>
      <xdr:colOff>101600</xdr:colOff>
      <xdr:row>78</xdr:row>
      <xdr:rowOff>33986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50513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134099</xdr:rowOff>
    </xdr:from>
    <xdr:to>
      <xdr:col>85</xdr:col>
      <xdr:colOff>127000</xdr:colOff>
      <xdr:row>94</xdr:row>
      <xdr:rowOff>49346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078949"/>
          <a:ext cx="838200" cy="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49346</xdr:rowOff>
    </xdr:from>
    <xdr:to>
      <xdr:col>81</xdr:col>
      <xdr:colOff>50800</xdr:colOff>
      <xdr:row>94</xdr:row>
      <xdr:rowOff>122593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165646"/>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122593</xdr:rowOff>
    </xdr:from>
    <xdr:to>
      <xdr:col>76</xdr:col>
      <xdr:colOff>114300</xdr:colOff>
      <xdr:row>95</xdr:row>
      <xdr:rowOff>8883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38893"/>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8883</xdr:rowOff>
    </xdr:from>
    <xdr:to>
      <xdr:col>71</xdr:col>
      <xdr:colOff>177800</xdr:colOff>
      <xdr:row>95</xdr:row>
      <xdr:rowOff>11970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9663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83299</xdr:rowOff>
    </xdr:from>
    <xdr:to>
      <xdr:col>85</xdr:col>
      <xdr:colOff>177800</xdr:colOff>
      <xdr:row>94</xdr:row>
      <xdr:rowOff>13449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0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106176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169996</xdr:rowOff>
    </xdr:from>
    <xdr:to>
      <xdr:col>81</xdr:col>
      <xdr:colOff>101600</xdr:colOff>
      <xdr:row>94</xdr:row>
      <xdr:rowOff>100146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116673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8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71793</xdr:rowOff>
    </xdr:from>
    <xdr:to>
      <xdr:col>76</xdr:col>
      <xdr:colOff>165100</xdr:colOff>
      <xdr:row>95</xdr:row>
      <xdr:rowOff>1943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164520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129533</xdr:rowOff>
    </xdr:from>
    <xdr:to>
      <xdr:col>72</xdr:col>
      <xdr:colOff>38100</xdr:colOff>
      <xdr:row>95</xdr:row>
      <xdr:rowOff>59683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50810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132620</xdr:rowOff>
    </xdr:from>
    <xdr:to>
      <xdr:col>67</xdr:col>
      <xdr:colOff>101600</xdr:colOff>
      <xdr:row>95</xdr:row>
      <xdr:rowOff>62770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53897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137478</xdr:rowOff>
    </xdr:from>
    <xdr:to>
      <xdr:col>107</xdr:col>
      <xdr:colOff>101600</xdr:colOff>
      <xdr:row>37</xdr:row>
      <xdr:rowOff>67628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84155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084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95758</xdr:rowOff>
    </xdr:from>
    <xdr:to>
      <xdr:col>102</xdr:col>
      <xdr:colOff>165100</xdr:colOff>
      <xdr:row>37</xdr:row>
      <xdr:rowOff>25908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42435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92901</xdr:rowOff>
    </xdr:from>
    <xdr:to>
      <xdr:col>98</xdr:col>
      <xdr:colOff>38100</xdr:colOff>
      <xdr:row>38</xdr:row>
      <xdr:rowOff>23051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3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39578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211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72,305</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8,213</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円減少している。主な要因としては、財政調整基金及び減債基金積立金額が減少したためである。</a:t>
          </a:r>
        </a:p>
        <a:p>
          <a:r>
            <a:rPr kumimoji="1" lang="ja-JP" altLang="en-US" sz="1300">
              <a:latin typeface="ＭＳ Ｐゴシック" panose="020B0600070205080204" pitchFamily="50" charset="-128"/>
              <a:ea typeface="ＭＳ Ｐゴシック" panose="020B0600070205080204" pitchFamily="50" charset="-128"/>
            </a:rPr>
            <a:t>民生費については、住民一人あたり</a:t>
          </a:r>
          <a:r>
            <a:rPr kumimoji="1" lang="en-US" altLang="ja-JP" sz="1300">
              <a:latin typeface="ＭＳ Ｐゴシック" panose="020B0600070205080204" pitchFamily="50" charset="-128"/>
              <a:ea typeface="ＭＳ Ｐゴシック" panose="020B0600070205080204" pitchFamily="50" charset="-128"/>
            </a:rPr>
            <a:t>187,323</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3,248</a:t>
          </a:r>
          <a:r>
            <a:rPr kumimoji="1" lang="ja-JP" altLang="en-US" sz="1300">
              <a:latin typeface="ＭＳ Ｐゴシック" panose="020B0600070205080204" pitchFamily="50" charset="-128"/>
              <a:ea typeface="ＭＳ Ｐゴシック" panose="020B0600070205080204" pitchFamily="50" charset="-128"/>
            </a:rPr>
            <a:t>円減少している。また、商工費は、住民一人当たり</a:t>
          </a:r>
          <a:r>
            <a:rPr kumimoji="1" lang="en-US" altLang="ja-JP" sz="1300">
              <a:latin typeface="ＭＳ Ｐゴシック" panose="020B0600070205080204" pitchFamily="50" charset="-128"/>
              <a:ea typeface="ＭＳ Ｐゴシック" panose="020B0600070205080204" pitchFamily="50" charset="-128"/>
            </a:rPr>
            <a:t>18,175</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8,281</a:t>
          </a:r>
          <a:r>
            <a:rPr kumimoji="1" lang="ja-JP" altLang="en-US" sz="1300">
              <a:latin typeface="ＭＳ Ｐゴシック" panose="020B0600070205080204" pitchFamily="50" charset="-128"/>
              <a:ea typeface="ＭＳ Ｐゴシック" panose="020B0600070205080204" pitchFamily="50" charset="-128"/>
            </a:rPr>
            <a:t>円減少している。これらの主な要因としては、子育て世帯臨時特別給付金支給事業や新型コロナウイルス対策営業時間短縮要請協力金支給事業といった新型コロナウイルス感染症対策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衛生費は、住民一人あたり</a:t>
          </a:r>
          <a:r>
            <a:rPr kumimoji="1" lang="en-US" altLang="ja-JP" sz="1300">
              <a:latin typeface="ＭＳ Ｐゴシック" panose="020B0600070205080204" pitchFamily="50" charset="-128"/>
              <a:ea typeface="ＭＳ Ｐゴシック" panose="020B0600070205080204" pitchFamily="50" charset="-128"/>
            </a:rPr>
            <a:t>68,500</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27,813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円増加している。主な要因としては、道前クリーンセンター整備事業の実施によるものである。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49,705</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3,737</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円増加している。主な要因としては、大町小学校施設長寿命化事業の実施によるものである。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今後、老朽化している公共施設等の維持補修経費の増加や改修等に伴う大型事業の実施が見込まれていることから、引き続き、事業実施方法や事業規模の適正化、費用対効果を十分考慮し、歳入規模に見合った歳出の抑制を図り、持続可能な財政基盤の確立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財政調整基金について、</a:t>
          </a:r>
          <a:r>
            <a:rPr kumimoji="1" lang="en-US" altLang="ja-JP" sz="1100">
              <a:latin typeface="ＭＳ ゴシック" pitchFamily="49" charset="-128"/>
              <a:ea typeface="ＭＳ ゴシック" pitchFamily="49" charset="-128"/>
            </a:rPr>
            <a:t>2,100</a:t>
          </a:r>
          <a:r>
            <a:rPr kumimoji="1" lang="ja-JP" altLang="en-US" sz="1100">
              <a:latin typeface="ＭＳ ゴシック" pitchFamily="49" charset="-128"/>
              <a:ea typeface="ＭＳ ゴシック" pitchFamily="49" charset="-128"/>
            </a:rPr>
            <a:t>百万円の取り崩しを行った一方で、</a:t>
          </a:r>
          <a:r>
            <a:rPr kumimoji="1" lang="en-US" altLang="ja-JP" sz="1100">
              <a:latin typeface="ＭＳ ゴシック" pitchFamily="49" charset="-128"/>
              <a:ea typeface="ＭＳ ゴシック" pitchFamily="49" charset="-128"/>
            </a:rPr>
            <a:t>2,102</a:t>
          </a:r>
          <a:r>
            <a:rPr kumimoji="1" lang="ja-JP" altLang="en-US" sz="1100">
              <a:latin typeface="ＭＳ ゴシック" pitchFamily="49" charset="-128"/>
              <a:ea typeface="ＭＳ ゴシック" pitchFamily="49" charset="-128"/>
            </a:rPr>
            <a:t>百万円の積み立てを行ったことから、残高は増加している。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年度の実質収支比率は、</a:t>
          </a:r>
          <a:r>
            <a:rPr kumimoji="1" lang="en-US" altLang="ja-JP" sz="1100">
              <a:latin typeface="ＭＳ ゴシック" pitchFamily="49" charset="-128"/>
              <a:ea typeface="ＭＳ ゴシック" pitchFamily="49" charset="-128"/>
            </a:rPr>
            <a:t>13.84</a:t>
          </a:r>
          <a:r>
            <a:rPr kumimoji="1" lang="ja-JP" altLang="en-US" sz="1100">
              <a:latin typeface="ＭＳ ゴシック" pitchFamily="49" charset="-128"/>
              <a:ea typeface="ＭＳ ゴシック" pitchFamily="49" charset="-128"/>
            </a:rPr>
            <a:t>％で前年度比</a:t>
          </a:r>
          <a:r>
            <a:rPr kumimoji="1" lang="en-US" altLang="ja-JP" sz="1100">
              <a:latin typeface="ＭＳ ゴシック" pitchFamily="49" charset="-128"/>
              <a:ea typeface="ＭＳ ゴシック" pitchFamily="49" charset="-128"/>
            </a:rPr>
            <a:t>0.94</a:t>
          </a:r>
          <a:r>
            <a:rPr kumimoji="1" lang="ja-JP" altLang="en-US" sz="1100">
              <a:latin typeface="ＭＳ ゴシック" pitchFamily="49" charset="-128"/>
              <a:ea typeface="ＭＳ ゴシック" pitchFamily="49" charset="-128"/>
            </a:rPr>
            <a:t>％の増加となっており、増加の要因は、コロナ禍における事業やイベント等の中止・縮小等のほか、受診控え等による医療費や給付費の抑制等の歳出面での要因に加え、歳入面においても、普通交付税の追加交付や市税等についても、国の見通しほど減収とにならなかったこと等により、決算剰余金が増加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全会計において黒字決算または、歳入歳出同額となっており、収支の均衡が図られている。今後とも健全で安定した財政運営に努める。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Y34" sqref="BY34:CM34"/>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59447456</v>
      </c>
      <c r="BO4" s="371"/>
      <c r="BP4" s="371"/>
      <c r="BQ4" s="371"/>
      <c r="BR4" s="371"/>
      <c r="BS4" s="371"/>
      <c r="BT4" s="371"/>
      <c r="BU4" s="372"/>
      <c r="BV4" s="370">
        <v>57661953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13.8</v>
      </c>
      <c r="CU4" s="377"/>
      <c r="CV4" s="377"/>
      <c r="CW4" s="377"/>
      <c r="CX4" s="377"/>
      <c r="CY4" s="377"/>
      <c r="CZ4" s="377"/>
      <c r="DA4" s="378"/>
      <c r="DB4" s="376">
        <v>12.9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55253057</v>
      </c>
      <c r="BO5" s="408"/>
      <c r="BP5" s="408"/>
      <c r="BQ5" s="408"/>
      <c r="BR5" s="408"/>
      <c r="BS5" s="408"/>
      <c r="BT5" s="408"/>
      <c r="BU5" s="409"/>
      <c r="BV5" s="407">
        <v>53822004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89.2</v>
      </c>
      <c r="CU5" s="405"/>
      <c r="CV5" s="405"/>
      <c r="CW5" s="405"/>
      <c r="CX5" s="405"/>
      <c r="CY5" s="405"/>
      <c r="CZ5" s="405"/>
      <c r="DA5" s="406"/>
      <c r="DB5" s="404">
        <v>82.4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4194399</v>
      </c>
      <c r="BO6" s="408"/>
      <c r="BP6" s="408"/>
      <c r="BQ6" s="408"/>
      <c r="BR6" s="408"/>
      <c r="BS6" s="408"/>
      <c r="BT6" s="408"/>
      <c r="BU6" s="409"/>
      <c r="BV6" s="407">
        <v>3839949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89.2</v>
      </c>
      <c r="CU6" s="445"/>
      <c r="CV6" s="445"/>
      <c r="CW6" s="445"/>
      <c r="CX6" s="445"/>
      <c r="CY6" s="445"/>
      <c r="CZ6" s="445"/>
      <c r="DA6" s="446"/>
      <c r="DB6" s="444">
        <v>86.1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197750</v>
      </c>
      <c r="BO7" s="408"/>
      <c r="BP7" s="408"/>
      <c r="BQ7" s="408"/>
      <c r="BR7" s="408"/>
      <c r="BS7" s="408"/>
      <c r="BT7" s="408"/>
      <c r="BU7" s="409"/>
      <c r="BV7" s="407">
        <v>41559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28883930</v>
      </c>
      <c r="CU7" s="408"/>
      <c r="CV7" s="408"/>
      <c r="CW7" s="408"/>
      <c r="CX7" s="408"/>
      <c r="CY7" s="408"/>
      <c r="CZ7" s="408"/>
      <c r="DA7" s="409"/>
      <c r="DB7" s="407">
        <v>29453096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3996649</v>
      </c>
      <c r="BO8" s="408"/>
      <c r="BP8" s="408"/>
      <c r="BQ8" s="408"/>
      <c r="BR8" s="408"/>
      <c r="BS8" s="408"/>
      <c r="BT8" s="408"/>
      <c r="BU8" s="409"/>
      <c r="BV8" s="407">
        <v>3798390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0.63</v>
      </c>
      <c r="CU8" s="448"/>
      <c r="CV8" s="448"/>
      <c r="CW8" s="448"/>
      <c r="CX8" s="448"/>
      <c r="CY8" s="448"/>
      <c r="CZ8" s="448"/>
      <c r="DA8" s="449"/>
      <c r="DB8" s="447">
        <v>0.64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104791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198259</v>
      </c>
      <c r="BO9" s="408"/>
      <c r="BP9" s="408"/>
      <c r="BQ9" s="408"/>
      <c r="BR9" s="408"/>
      <c r="BS9" s="408"/>
      <c r="BT9" s="408"/>
      <c r="BU9" s="409"/>
      <c r="BV9" s="407">
        <v>741094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12.8</v>
      </c>
      <c r="CU9" s="405"/>
      <c r="CV9" s="405"/>
      <c r="CW9" s="405"/>
      <c r="CX9" s="405"/>
      <c r="CY9" s="405"/>
      <c r="CZ9" s="405"/>
      <c r="DA9" s="406"/>
      <c r="DB9" s="404">
        <v>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108174</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111</v>
      </c>
      <c r="AV10" s="440"/>
      <c r="AW10" s="440"/>
      <c r="AX10" s="440"/>
      <c r="AY10" s="441" t="s">
        <v>123</v>
      </c>
      <c r="AZ10" s="442"/>
      <c r="BA10" s="442"/>
      <c r="BB10" s="442"/>
      <c r="BC10" s="442"/>
      <c r="BD10" s="442"/>
      <c r="BE10" s="442"/>
      <c r="BF10" s="442"/>
      <c r="BG10" s="442"/>
      <c r="BH10" s="442"/>
      <c r="BI10" s="442"/>
      <c r="BJ10" s="442"/>
      <c r="BK10" s="442"/>
      <c r="BL10" s="442"/>
      <c r="BM10" s="443"/>
      <c r="BN10" s="407">
        <v>2101567</v>
      </c>
      <c r="BO10" s="408"/>
      <c r="BP10" s="408"/>
      <c r="BQ10" s="408"/>
      <c r="BR10" s="408"/>
      <c r="BS10" s="408"/>
      <c r="BT10" s="408"/>
      <c r="BU10" s="409"/>
      <c r="BV10" s="407">
        <v>2501268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105616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118</v>
      </c>
      <c r="AV12" s="440"/>
      <c r="AW12" s="440"/>
      <c r="AX12" s="440"/>
      <c r="AY12" s="441" t="s">
        <v>138</v>
      </c>
      <c r="AZ12" s="442"/>
      <c r="BA12" s="442"/>
      <c r="BB12" s="442"/>
      <c r="BC12" s="442"/>
      <c r="BD12" s="442"/>
      <c r="BE12" s="442"/>
      <c r="BF12" s="442"/>
      <c r="BG12" s="442"/>
      <c r="BH12" s="442"/>
      <c r="BI12" s="442"/>
      <c r="BJ12" s="442"/>
      <c r="BK12" s="442"/>
      <c r="BL12" s="442"/>
      <c r="BM12" s="443"/>
      <c r="BN12" s="407">
        <v>2100000</v>
      </c>
      <c r="BO12" s="408"/>
      <c r="BP12" s="408"/>
      <c r="BQ12" s="408"/>
      <c r="BR12" s="408"/>
      <c r="BS12" s="408"/>
      <c r="BT12" s="408"/>
      <c r="BU12" s="409"/>
      <c r="BV12" s="407">
        <v>1411348</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104214</v>
      </c>
      <c r="S13" s="492"/>
      <c r="T13" s="492"/>
      <c r="U13" s="492"/>
      <c r="V13" s="493"/>
      <c r="W13" s="423" t="s">
        <v>142</v>
      </c>
      <c r="X13" s="424"/>
      <c r="Y13" s="424"/>
      <c r="Z13" s="424"/>
      <c r="AA13" s="424"/>
      <c r="AB13" s="414"/>
      <c r="AC13" s="458">
        <v>3413</v>
      </c>
      <c r="AD13" s="459"/>
      <c r="AE13" s="459"/>
      <c r="AF13" s="459"/>
      <c r="AG13" s="501"/>
      <c r="AH13" s="458">
        <v>3811</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199826</v>
      </c>
      <c r="BO13" s="408"/>
      <c r="BP13" s="408"/>
      <c r="BQ13" s="408"/>
      <c r="BR13" s="408"/>
      <c r="BS13" s="408"/>
      <c r="BT13" s="408"/>
      <c r="BU13" s="409"/>
      <c r="BV13" s="407">
        <v>1831014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7.1</v>
      </c>
      <c r="CU13" s="405"/>
      <c r="CV13" s="405"/>
      <c r="CW13" s="405"/>
      <c r="CX13" s="405"/>
      <c r="CY13" s="405"/>
      <c r="CZ13" s="405"/>
      <c r="DA13" s="406"/>
      <c r="DB13" s="404">
        <v>6.5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106842</v>
      </c>
      <c r="S14" s="492"/>
      <c r="T14" s="492"/>
      <c r="U14" s="492"/>
      <c r="V14" s="493"/>
      <c r="W14" s="397"/>
      <c r="X14" s="398"/>
      <c r="Y14" s="398"/>
      <c r="Z14" s="398"/>
      <c r="AA14" s="398"/>
      <c r="AB14" s="387"/>
      <c r="AC14" s="494">
        <v>7</v>
      </c>
      <c r="AD14" s="495"/>
      <c r="AE14" s="495"/>
      <c r="AF14" s="495"/>
      <c r="AG14" s="496"/>
      <c r="AH14" s="494">
        <v>7.7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51.4</v>
      </c>
      <c r="CU14" s="506"/>
      <c r="CV14" s="506"/>
      <c r="CW14" s="506"/>
      <c r="CX14" s="506"/>
      <c r="CY14" s="506"/>
      <c r="CZ14" s="506"/>
      <c r="DA14" s="507"/>
      <c r="DB14" s="505">
        <v>55.1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105616</v>
      </c>
      <c r="S15" s="492"/>
      <c r="T15" s="492"/>
      <c r="U15" s="492"/>
      <c r="V15" s="493"/>
      <c r="W15" s="423" t="s">
        <v>150</v>
      </c>
      <c r="X15" s="424"/>
      <c r="Y15" s="424"/>
      <c r="Z15" s="424"/>
      <c r="AA15" s="424"/>
      <c r="AB15" s="414"/>
      <c r="AC15" s="458">
        <v>16006</v>
      </c>
      <c r="AD15" s="459"/>
      <c r="AE15" s="459"/>
      <c r="AF15" s="459"/>
      <c r="AG15" s="501"/>
      <c r="AH15" s="458">
        <v>16186</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14997099</v>
      </c>
      <c r="BO15" s="371"/>
      <c r="BP15" s="371"/>
      <c r="BQ15" s="371"/>
      <c r="BR15" s="371"/>
      <c r="BS15" s="371"/>
      <c r="BT15" s="371"/>
      <c r="BU15" s="372"/>
      <c r="BV15" s="370">
        <v>14079232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32.799999999999997</v>
      </c>
      <c r="AD16" s="495"/>
      <c r="AE16" s="495"/>
      <c r="AF16" s="495"/>
      <c r="AG16" s="496"/>
      <c r="AH16" s="494">
        <v>32.5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24206765</v>
      </c>
      <c r="BO16" s="408"/>
      <c r="BP16" s="408"/>
      <c r="BQ16" s="408"/>
      <c r="BR16" s="408"/>
      <c r="BS16" s="408"/>
      <c r="BT16" s="408"/>
      <c r="BU16" s="409"/>
      <c r="BV16" s="407">
        <v>23319728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29358</v>
      </c>
      <c r="AD17" s="459"/>
      <c r="AE17" s="459"/>
      <c r="AF17" s="459"/>
      <c r="AG17" s="501"/>
      <c r="AH17" s="458">
        <v>29752</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19079686</v>
      </c>
      <c r="BO17" s="408"/>
      <c r="BP17" s="408"/>
      <c r="BQ17" s="408"/>
      <c r="BR17" s="408"/>
      <c r="BS17" s="408"/>
      <c r="BT17" s="408"/>
      <c r="BU17" s="409"/>
      <c r="BV17" s="407">
        <v>17870307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510.04</v>
      </c>
      <c r="M18" s="531"/>
      <c r="N18" s="531"/>
      <c r="O18" s="531"/>
      <c r="P18" s="531"/>
      <c r="Q18" s="531"/>
      <c r="R18" s="532"/>
      <c r="S18" s="532"/>
      <c r="T18" s="532"/>
      <c r="U18" s="532"/>
      <c r="V18" s="533"/>
      <c r="W18" s="425"/>
      <c r="X18" s="426"/>
      <c r="Y18" s="426"/>
      <c r="Z18" s="426"/>
      <c r="AA18" s="426"/>
      <c r="AB18" s="417"/>
      <c r="AC18" s="534">
        <v>60.2</v>
      </c>
      <c r="AD18" s="535"/>
      <c r="AE18" s="535"/>
      <c r="AF18" s="535"/>
      <c r="AG18" s="536"/>
      <c r="AH18" s="534">
        <v>59.8</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25611130</v>
      </c>
      <c r="BO18" s="408"/>
      <c r="BP18" s="408"/>
      <c r="BQ18" s="408"/>
      <c r="BR18" s="408"/>
      <c r="BS18" s="408"/>
      <c r="BT18" s="408"/>
      <c r="BU18" s="409"/>
      <c r="BV18" s="407">
        <v>24895239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205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39228830</v>
      </c>
      <c r="BO19" s="408"/>
      <c r="BP19" s="408"/>
      <c r="BQ19" s="408"/>
      <c r="BR19" s="408"/>
      <c r="BS19" s="408"/>
      <c r="BT19" s="408"/>
      <c r="BU19" s="409"/>
      <c r="BV19" s="407">
        <v>38135001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45193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60566035</v>
      </c>
      <c r="BO22" s="371"/>
      <c r="BP22" s="371"/>
      <c r="BQ22" s="371"/>
      <c r="BR22" s="371"/>
      <c r="BS22" s="371"/>
      <c r="BT22" s="371"/>
      <c r="BU22" s="372"/>
      <c r="BV22" s="370">
        <v>61639045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39000824</v>
      </c>
      <c r="BO23" s="408"/>
      <c r="BP23" s="408"/>
      <c r="BQ23" s="408"/>
      <c r="BR23" s="408"/>
      <c r="BS23" s="408"/>
      <c r="BT23" s="408"/>
      <c r="BU23" s="409"/>
      <c r="BV23" s="407">
        <v>41096846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9130</v>
      </c>
      <c r="R24" s="459"/>
      <c r="S24" s="459"/>
      <c r="T24" s="459"/>
      <c r="U24" s="459"/>
      <c r="V24" s="501"/>
      <c r="W24" s="553"/>
      <c r="X24" s="554"/>
      <c r="Y24" s="555"/>
      <c r="Z24" s="457" t="s">
        <v>175</v>
      </c>
      <c r="AA24" s="437"/>
      <c r="AB24" s="437"/>
      <c r="AC24" s="437"/>
      <c r="AD24" s="437"/>
      <c r="AE24" s="437"/>
      <c r="AF24" s="437"/>
      <c r="AG24" s="438"/>
      <c r="AH24" s="458">
        <v>867</v>
      </c>
      <c r="AI24" s="459"/>
      <c r="AJ24" s="459"/>
      <c r="AK24" s="459"/>
      <c r="AL24" s="501"/>
      <c r="AM24" s="458">
        <v>2555916</v>
      </c>
      <c r="AN24" s="459"/>
      <c r="AO24" s="459"/>
      <c r="AP24" s="459"/>
      <c r="AQ24" s="459"/>
      <c r="AR24" s="501"/>
      <c r="AS24" s="458">
        <v>2948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41379693</v>
      </c>
      <c r="BO24" s="408"/>
      <c r="BP24" s="408"/>
      <c r="BQ24" s="408"/>
      <c r="BR24" s="408"/>
      <c r="BS24" s="408"/>
      <c r="BT24" s="408"/>
      <c r="BU24" s="409"/>
      <c r="BV24" s="407">
        <v>40674349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7210</v>
      </c>
      <c r="R25" s="459"/>
      <c r="S25" s="459"/>
      <c r="T25" s="459"/>
      <c r="U25" s="459"/>
      <c r="V25" s="501"/>
      <c r="W25" s="553"/>
      <c r="X25" s="554"/>
      <c r="Y25" s="555"/>
      <c r="Z25" s="457" t="s">
        <v>178</v>
      </c>
      <c r="AA25" s="437"/>
      <c r="AB25" s="437"/>
      <c r="AC25" s="437"/>
      <c r="AD25" s="437"/>
      <c r="AE25" s="437"/>
      <c r="AF25" s="437"/>
      <c r="AG25" s="438"/>
      <c r="AH25" s="458">
        <v>154</v>
      </c>
      <c r="AI25" s="459"/>
      <c r="AJ25" s="459"/>
      <c r="AK25" s="459"/>
      <c r="AL25" s="501"/>
      <c r="AM25" s="458">
        <v>423654</v>
      </c>
      <c r="AN25" s="459"/>
      <c r="AO25" s="459"/>
      <c r="AP25" s="459"/>
      <c r="AQ25" s="459"/>
      <c r="AR25" s="501"/>
      <c r="AS25" s="458">
        <v>2751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5318715</v>
      </c>
      <c r="BO25" s="371"/>
      <c r="BP25" s="371"/>
      <c r="BQ25" s="371"/>
      <c r="BR25" s="371"/>
      <c r="BS25" s="371"/>
      <c r="BT25" s="371"/>
      <c r="BU25" s="372"/>
      <c r="BV25" s="370">
        <v>9128918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6020</v>
      </c>
      <c r="R26" s="459"/>
      <c r="S26" s="459"/>
      <c r="T26" s="459"/>
      <c r="U26" s="459"/>
      <c r="V26" s="501"/>
      <c r="W26" s="553"/>
      <c r="X26" s="554"/>
      <c r="Y26" s="555"/>
      <c r="Z26" s="457" t="s">
        <v>181</v>
      </c>
      <c r="AA26" s="559"/>
      <c r="AB26" s="559"/>
      <c r="AC26" s="559"/>
      <c r="AD26" s="559"/>
      <c r="AE26" s="559"/>
      <c r="AF26" s="559"/>
      <c r="AG26" s="560"/>
      <c r="AH26" s="458">
        <v>36</v>
      </c>
      <c r="AI26" s="459"/>
      <c r="AJ26" s="459"/>
      <c r="AK26" s="459"/>
      <c r="AL26" s="501"/>
      <c r="AM26" s="458">
        <v>104292</v>
      </c>
      <c r="AN26" s="459"/>
      <c r="AO26" s="459"/>
      <c r="AP26" s="459"/>
      <c r="AQ26" s="459"/>
      <c r="AR26" s="501"/>
      <c r="AS26" s="458">
        <v>2897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4560</v>
      </c>
      <c r="R27" s="459"/>
      <c r="S27" s="459"/>
      <c r="T27" s="459"/>
      <c r="U27" s="459"/>
      <c r="V27" s="501"/>
      <c r="W27" s="553"/>
      <c r="X27" s="554"/>
      <c r="Y27" s="555"/>
      <c r="Z27" s="457" t="s">
        <v>184</v>
      </c>
      <c r="AA27" s="437"/>
      <c r="AB27" s="437"/>
      <c r="AC27" s="437"/>
      <c r="AD27" s="437"/>
      <c r="AE27" s="437"/>
      <c r="AF27" s="437"/>
      <c r="AG27" s="438"/>
      <c r="AH27" s="458">
        <v>15</v>
      </c>
      <c r="AI27" s="459"/>
      <c r="AJ27" s="459"/>
      <c r="AK27" s="459"/>
      <c r="AL27" s="501"/>
      <c r="AM27" s="458">
        <v>52770</v>
      </c>
      <c r="AN27" s="459"/>
      <c r="AO27" s="459"/>
      <c r="AP27" s="459"/>
      <c r="AQ27" s="459"/>
      <c r="AR27" s="501"/>
      <c r="AS27" s="458">
        <v>3518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1050295</v>
      </c>
      <c r="BO27" s="527"/>
      <c r="BP27" s="527"/>
      <c r="BQ27" s="527"/>
      <c r="BR27" s="527"/>
      <c r="BS27" s="527"/>
      <c r="BT27" s="527"/>
      <c r="BU27" s="528"/>
      <c r="BV27" s="526">
        <v>1550243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3930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5647046</v>
      </c>
      <c r="BO28" s="371"/>
      <c r="BP28" s="371"/>
      <c r="BQ28" s="371"/>
      <c r="BR28" s="371"/>
      <c r="BS28" s="371"/>
      <c r="BT28" s="371"/>
      <c r="BU28" s="372"/>
      <c r="BV28" s="370">
        <v>5645479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26</v>
      </c>
      <c r="M29" s="459"/>
      <c r="N29" s="459"/>
      <c r="O29" s="459"/>
      <c r="P29" s="501"/>
      <c r="Q29" s="458">
        <v>3660</v>
      </c>
      <c r="R29" s="459"/>
      <c r="S29" s="459"/>
      <c r="T29" s="459"/>
      <c r="U29" s="459"/>
      <c r="V29" s="501"/>
      <c r="W29" s="556"/>
      <c r="X29" s="557"/>
      <c r="Y29" s="558"/>
      <c r="Z29" s="457" t="s">
        <v>190</v>
      </c>
      <c r="AA29" s="437"/>
      <c r="AB29" s="437"/>
      <c r="AC29" s="437"/>
      <c r="AD29" s="437"/>
      <c r="AE29" s="437"/>
      <c r="AF29" s="437"/>
      <c r="AG29" s="438"/>
      <c r="AH29" s="458">
        <v>882</v>
      </c>
      <c r="AI29" s="459"/>
      <c r="AJ29" s="459"/>
      <c r="AK29" s="459"/>
      <c r="AL29" s="501"/>
      <c r="AM29" s="458">
        <v>2608686</v>
      </c>
      <c r="AN29" s="459"/>
      <c r="AO29" s="459"/>
      <c r="AP29" s="459"/>
      <c r="AQ29" s="459"/>
      <c r="AR29" s="501"/>
      <c r="AS29" s="458">
        <v>2958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3185844</v>
      </c>
      <c r="BO29" s="408"/>
      <c r="BP29" s="408"/>
      <c r="BQ29" s="408"/>
      <c r="BR29" s="408"/>
      <c r="BS29" s="408"/>
      <c r="BT29" s="408"/>
      <c r="BU29" s="409"/>
      <c r="BV29" s="407">
        <v>3314300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94.4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5032596</v>
      </c>
      <c r="BO30" s="527"/>
      <c r="BP30" s="527"/>
      <c r="BQ30" s="527"/>
      <c r="BR30" s="527"/>
      <c r="BS30" s="527"/>
      <c r="BT30" s="527"/>
      <c r="BU30" s="528"/>
      <c r="BV30" s="526">
        <v>4495114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IF('各会計、関係団体の財政状況及び健全化判断比率'!B34="","",'各会計、関係団体の財政状況及び健全化判断比率'!B34)</f>
        <v>港湾上屋事業特別会計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愛媛県市町総合事務組合（消防補填事業分）</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西条市産業情報支援センター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ひうち地域振興整備事業特別会計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IF('各会計、関係団体の財政状況及び健全化判断比率'!B35="","",'各会計、関係団体の財政状況及び健全化判断比率'!B35)</f>
        <v>小松地域交流事業特別会計</v>
      </c>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愛媛県市町総合事務組合（交通災害事業分）</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西条市スポーツ協会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土地開発事業特別会計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後期高齢者医療保険特別会計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公共下水道事業会計</v>
      </c>
      <c r="AP36" s="598"/>
      <c r="AQ36" s="598"/>
      <c r="AR36" s="598"/>
      <c r="AS36" s="598"/>
      <c r="AT36" s="598"/>
      <c r="AU36" s="598"/>
      <c r="AV36" s="598"/>
      <c r="AW36" s="598"/>
      <c r="AX36" s="598"/>
      <c r="AY36" s="598"/>
      <c r="AZ36" s="598"/>
      <c r="BA36" s="598"/>
      <c r="BB36" s="598"/>
      <c r="BC36" s="598"/>
      <c r="BD36" s="181"/>
      <c r="BE36" s="597">
        <f t="shared" si="1"/>
        <v>13</v>
      </c>
      <c r="BF36" s="597"/>
      <c r="BG36" s="598" t="str">
        <f>IF('各会計、関係団体の財政状況及び健全化判断比率'!B36="","",'各会計、関係団体の財政状況及び健全化判断比率'!B36)</f>
        <v>本谷温泉事業特別会計</v>
      </c>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愛媛県地方税滞納整理機構</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西条市土地開発公社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畑地かん水事業特別会計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愛媛県後期高齢者医療広域連合（一般会計）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佐伯記念育英会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18</v>
      </c>
      <c r="BX38" s="597"/>
      <c r="BY38" s="598" t="str">
        <f>IF('各会計、関係団体の財政状況及び健全化判断比率'!B72="","",'各会計、関係団体の財政状況及び健全化判断比率'!B72)</f>
        <v>愛媛県後期高齢者医療広域連合（後期高齢者医療特別会計）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ソラヤマいしづち</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InypItAtGzgWdjLgMyOeVQol8fCrCGZXuAFFkEZeTHEbVGhQXB5lYZXiWmyx079rA1roC74l/n18HpQ2FniXg==" saltValue="luniMJI3/s77POc1fCiH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K22"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9.0299999999999994</v>
      </c>
      <c r="G34" s="33">
        <v>8.74</v>
      </c>
      <c r="H34" s="33">
        <v>10.94</v>
      </c>
      <c r="I34" s="33">
        <v>12.85</v>
      </c>
      <c r="J34" s="34">
        <v>13.79</v>
      </c>
      <c r="K34" s="22"/>
      <c r="L34" s="22"/>
      <c r="M34" s="22"/>
      <c r="N34" s="22"/>
      <c r="O34" s="22"/>
      <c r="P34" s="22"/>
    </row>
    <row r="35" spans="1:16" ht="39" customHeight="1" x14ac:dyDescent="0.2">
      <c r="A35" s="22"/>
      <c r="B35" s="35"/>
      <c r="C35" s="1145" t="s">
        <v>570</v>
      </c>
      <c r="D35" s="1146"/>
      <c r="E35" s="1147"/>
      <c r="F35" s="36">
        <v>5.74</v>
      </c>
      <c r="G35" s="37">
        <v>5.95</v>
      </c>
      <c r="H35" s="37">
        <v>5.76</v>
      </c>
      <c r="I35" s="37">
        <v>5.31</v>
      </c>
      <c r="J35" s="38">
        <v>5</v>
      </c>
      <c r="K35" s="22"/>
      <c r="L35" s="22"/>
      <c r="M35" s="22"/>
      <c r="N35" s="22"/>
      <c r="O35" s="22"/>
      <c r="P35" s="22"/>
    </row>
    <row r="36" spans="1:16" ht="39" customHeight="1" x14ac:dyDescent="0.2">
      <c r="A36" s="22"/>
      <c r="B36" s="35"/>
      <c r="C36" s="1145" t="s">
        <v>571</v>
      </c>
      <c r="D36" s="1146"/>
      <c r="E36" s="1147"/>
      <c r="F36" s="36" t="s">
        <v>521</v>
      </c>
      <c r="G36" s="37" t="s">
        <v>521</v>
      </c>
      <c r="H36" s="37" t="s">
        <v>521</v>
      </c>
      <c r="I36" s="37" t="s">
        <v>521</v>
      </c>
      <c r="J36" s="38">
        <v>1.02</v>
      </c>
      <c r="K36" s="22"/>
      <c r="L36" s="22"/>
      <c r="M36" s="22"/>
      <c r="N36" s="22"/>
      <c r="O36" s="22"/>
      <c r="P36" s="22"/>
    </row>
    <row r="37" spans="1:16" ht="39" customHeight="1" x14ac:dyDescent="0.2">
      <c r="A37" s="22"/>
      <c r="B37" s="35"/>
      <c r="C37" s="1145" t="s">
        <v>572</v>
      </c>
      <c r="D37" s="1146"/>
      <c r="E37" s="1147"/>
      <c r="F37" s="36" t="s">
        <v>521</v>
      </c>
      <c r="G37" s="37" t="s">
        <v>521</v>
      </c>
      <c r="H37" s="37">
        <v>0.81</v>
      </c>
      <c r="I37" s="37">
        <v>0.83</v>
      </c>
      <c r="J37" s="38">
        <v>0.8</v>
      </c>
      <c r="K37" s="22"/>
      <c r="L37" s="22"/>
      <c r="M37" s="22"/>
      <c r="N37" s="22"/>
      <c r="O37" s="22"/>
      <c r="P37" s="22"/>
    </row>
    <row r="38" spans="1:16" ht="39" customHeight="1" x14ac:dyDescent="0.2">
      <c r="A38" s="22"/>
      <c r="B38" s="35"/>
      <c r="C38" s="1145" t="s">
        <v>573</v>
      </c>
      <c r="D38" s="1146"/>
      <c r="E38" s="1147"/>
      <c r="F38" s="36">
        <v>0.1</v>
      </c>
      <c r="G38" s="37">
        <v>0.11</v>
      </c>
      <c r="H38" s="37">
        <v>0.1</v>
      </c>
      <c r="I38" s="37">
        <v>0.11</v>
      </c>
      <c r="J38" s="38">
        <v>0.12</v>
      </c>
      <c r="K38" s="22"/>
      <c r="L38" s="22"/>
      <c r="M38" s="22"/>
      <c r="N38" s="22"/>
      <c r="O38" s="22"/>
      <c r="P38" s="22"/>
    </row>
    <row r="39" spans="1:16" ht="39" customHeight="1" x14ac:dyDescent="0.2">
      <c r="A39" s="22"/>
      <c r="B39" s="35"/>
      <c r="C39" s="1145" t="s">
        <v>574</v>
      </c>
      <c r="D39" s="1146"/>
      <c r="E39" s="1147"/>
      <c r="F39" s="36">
        <v>1.44</v>
      </c>
      <c r="G39" s="37">
        <v>0.59</v>
      </c>
      <c r="H39" s="37">
        <v>0.36</v>
      </c>
      <c r="I39" s="37">
        <v>0.28999999999999998</v>
      </c>
      <c r="J39" s="38">
        <v>0.1</v>
      </c>
      <c r="K39" s="22"/>
      <c r="L39" s="22"/>
      <c r="M39" s="22"/>
      <c r="N39" s="22"/>
      <c r="O39" s="22"/>
      <c r="P39" s="22"/>
    </row>
    <row r="40" spans="1:16" ht="39" customHeight="1" x14ac:dyDescent="0.2">
      <c r="A40" s="22"/>
      <c r="B40" s="35"/>
      <c r="C40" s="1145" t="s">
        <v>575</v>
      </c>
      <c r="D40" s="1146"/>
      <c r="E40" s="1147"/>
      <c r="F40" s="36">
        <v>0.04</v>
      </c>
      <c r="G40" s="37">
        <v>0.04</v>
      </c>
      <c r="H40" s="37">
        <v>0.04</v>
      </c>
      <c r="I40" s="37">
        <v>0.04</v>
      </c>
      <c r="J40" s="38">
        <v>0.04</v>
      </c>
      <c r="K40" s="22"/>
      <c r="L40" s="22"/>
      <c r="M40" s="22"/>
      <c r="N40" s="22"/>
      <c r="O40" s="22"/>
      <c r="P40" s="22"/>
    </row>
    <row r="41" spans="1:16" ht="39" customHeight="1" x14ac:dyDescent="0.2">
      <c r="A41" s="22"/>
      <c r="B41" s="35"/>
      <c r="C41" s="1145" t="s">
        <v>576</v>
      </c>
      <c r="D41" s="1146"/>
      <c r="E41" s="1147"/>
      <c r="F41" s="36">
        <v>0.04</v>
      </c>
      <c r="G41" s="37">
        <v>0.04</v>
      </c>
      <c r="H41" s="37">
        <v>0.04</v>
      </c>
      <c r="I41" s="37">
        <v>0.03</v>
      </c>
      <c r="J41" s="38">
        <v>0.03</v>
      </c>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v>0.54</v>
      </c>
      <c r="G43" s="42">
        <v>1.05</v>
      </c>
      <c r="H43" s="42">
        <v>0.74</v>
      </c>
      <c r="I43" s="42">
        <v>1.1399999999999999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65UVlYb5jbiRxLgtINit1IHDf9y3ZlNmhyk9HCx0e4olRqG7SLFgEFfFUiKFhr4bPwJMbH47l4NFJHmnVkdCw==" saltValue="Wt37VuTIvrH3JEdIgXaD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O34" zoomScale="70" zoomScaleNormal="70" zoomScaleSheetLayoutView="55" workbookViewId="0">
      <selection activeCell="D55" sqref="D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4135</v>
      </c>
      <c r="L45" s="60">
        <v>4126</v>
      </c>
      <c r="M45" s="60">
        <v>4418</v>
      </c>
      <c r="N45" s="60">
        <v>4780</v>
      </c>
      <c r="O45" s="61">
        <v>5206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1597</v>
      </c>
      <c r="L48" s="64">
        <v>1465</v>
      </c>
      <c r="M48" s="64">
        <v>1580</v>
      </c>
      <c r="N48" s="64">
        <v>1428</v>
      </c>
      <c r="O48" s="65">
        <v>1445</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521</v>
      </c>
      <c r="L49" s="64" t="s">
        <v>521</v>
      </c>
      <c r="M49" s="64" t="s">
        <v>521</v>
      </c>
      <c r="N49" s="64" t="s">
        <v>521</v>
      </c>
      <c r="O49" s="65" t="s">
        <v>521</v>
      </c>
      <c r="P49" s="48"/>
      <c r="Q49" s="48"/>
      <c r="R49" s="48"/>
      <c r="S49" s="48"/>
      <c r="T49" s="48"/>
      <c r="U49" s="48"/>
    </row>
    <row r="50" spans="1:21" ht="30.75" customHeight="1" x14ac:dyDescent="0.2">
      <c r="A50" s="48"/>
      <c r="B50" s="1155"/>
      <c r="C50" s="1156"/>
      <c r="D50" s="62"/>
      <c r="E50" s="1161" t="s">
        <v>17</v>
      </c>
      <c r="F50" s="1161"/>
      <c r="G50" s="1161"/>
      <c r="H50" s="1161"/>
      <c r="I50" s="1161"/>
      <c r="J50" s="1162"/>
      <c r="K50" s="63">
        <v>9</v>
      </c>
      <c r="L50" s="64">
        <v>30</v>
      </c>
      <c r="M50" s="64">
        <v>38</v>
      </c>
      <c r="N50" s="64">
        <v>38</v>
      </c>
      <c r="O50" s="65">
        <v>38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4225</v>
      </c>
      <c r="L52" s="64">
        <v>4211</v>
      </c>
      <c r="M52" s="64">
        <v>4391</v>
      </c>
      <c r="N52" s="64">
        <v>4571</v>
      </c>
      <c r="O52" s="65">
        <v>4773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1516</v>
      </c>
      <c r="L53" s="69">
        <v>1410</v>
      </c>
      <c r="M53" s="69">
        <v>1645</v>
      </c>
      <c r="N53" s="69">
        <v>1675</v>
      </c>
      <c r="O53" s="70">
        <v>1916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cUn0fT9aCc7pg4PExzXBHaefnoxnINThLQuxMv/AFCI75kJB/hEeDEGi1+xt9ela26fOGit0CX1nPl1GYTA==" saltValue="5vR7J+DySV6e6ayDzWflu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L36" zoomScale="85" zoomScaleNormal="85" zoomScaleSheetLayoutView="100" workbookViewId="0">
      <selection activeCell="G39" sqref="G39"/>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56500</v>
      </c>
      <c r="J41" s="356">
        <v>61947</v>
      </c>
      <c r="K41" s="356">
        <v>62070</v>
      </c>
      <c r="L41" s="356">
        <v>61639</v>
      </c>
      <c r="M41" s="357">
        <v>60566</v>
      </c>
    </row>
    <row r="42" spans="2:13" ht="27.75" customHeight="1" x14ac:dyDescent="0.2">
      <c r="B42" s="1186"/>
      <c r="C42" s="1187"/>
      <c r="D42" s="106"/>
      <c r="E42" s="1192" t="s">
        <v>34</v>
      </c>
      <c r="F42" s="1192"/>
      <c r="G42" s="1192"/>
      <c r="H42" s="1193"/>
      <c r="I42" s="358" t="s">
        <v>521</v>
      </c>
      <c r="J42" s="359" t="s">
        <v>521</v>
      </c>
      <c r="K42" s="359">
        <v>1</v>
      </c>
      <c r="L42" s="359">
        <v>0</v>
      </c>
      <c r="M42" s="360" t="s">
        <v>521</v>
      </c>
    </row>
    <row r="43" spans="2:13" ht="27.75" customHeight="1" x14ac:dyDescent="0.2">
      <c r="B43" s="1186"/>
      <c r="C43" s="1187"/>
      <c r="D43" s="106"/>
      <c r="E43" s="1192" t="s">
        <v>35</v>
      </c>
      <c r="F43" s="1192"/>
      <c r="G43" s="1192"/>
      <c r="H43" s="1193"/>
      <c r="I43" s="358">
        <v>18596</v>
      </c>
      <c r="J43" s="359">
        <v>18326</v>
      </c>
      <c r="K43" s="359">
        <v>18065</v>
      </c>
      <c r="L43" s="359">
        <v>16067</v>
      </c>
      <c r="M43" s="360">
        <v>14822</v>
      </c>
    </row>
    <row r="44" spans="2:13" ht="27.75" customHeight="1" x14ac:dyDescent="0.2">
      <c r="B44" s="1186"/>
      <c r="C44" s="1187"/>
      <c r="D44" s="106"/>
      <c r="E44" s="1192" t="s">
        <v>36</v>
      </c>
      <c r="F44" s="1192"/>
      <c r="G44" s="1192"/>
      <c r="H44" s="1193"/>
      <c r="I44" s="358" t="s">
        <v>521</v>
      </c>
      <c r="J44" s="359" t="s">
        <v>521</v>
      </c>
      <c r="K44" s="359" t="s">
        <v>521</v>
      </c>
      <c r="L44" s="359" t="s">
        <v>521</v>
      </c>
      <c r="M44" s="360" t="s">
        <v>521</v>
      </c>
    </row>
    <row r="45" spans="2:13" ht="27.75" customHeight="1" x14ac:dyDescent="0.2">
      <c r="B45" s="1186"/>
      <c r="C45" s="1187"/>
      <c r="D45" s="106"/>
      <c r="E45" s="1192" t="s">
        <v>37</v>
      </c>
      <c r="F45" s="1192"/>
      <c r="G45" s="1192"/>
      <c r="H45" s="1193"/>
      <c r="I45" s="358">
        <v>6491</v>
      </c>
      <c r="J45" s="359">
        <v>6411</v>
      </c>
      <c r="K45" s="359">
        <v>6774</v>
      </c>
      <c r="L45" s="359">
        <v>6452</v>
      </c>
      <c r="M45" s="360">
        <v>6434</v>
      </c>
    </row>
    <row r="46" spans="2:13" ht="27.75" customHeight="1" x14ac:dyDescent="0.2">
      <c r="B46" s="1186"/>
      <c r="C46" s="1187"/>
      <c r="D46" s="107"/>
      <c r="E46" s="1192" t="s">
        <v>38</v>
      </c>
      <c r="F46" s="1192"/>
      <c r="G46" s="1192"/>
      <c r="H46" s="1193"/>
      <c r="I46" s="358">
        <v>21</v>
      </c>
      <c r="J46" s="359">
        <v>21</v>
      </c>
      <c r="K46" s="359">
        <v>21</v>
      </c>
      <c r="L46" s="359">
        <v>21</v>
      </c>
      <c r="M46" s="360">
        <v>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10036</v>
      </c>
      <c r="J50" s="359">
        <v>10196</v>
      </c>
      <c r="K50" s="359">
        <v>10263</v>
      </c>
      <c r="L50" s="359">
        <v>12629</v>
      </c>
      <c r="M50" s="360">
        <v>12708</v>
      </c>
    </row>
    <row r="51" spans="2:13" ht="27.75" customHeight="1" x14ac:dyDescent="0.2">
      <c r="B51" s="1186"/>
      <c r="C51" s="1187"/>
      <c r="D51" s="106"/>
      <c r="E51" s="1192" t="s">
        <v>44</v>
      </c>
      <c r="F51" s="1192"/>
      <c r="G51" s="1192"/>
      <c r="H51" s="1193"/>
      <c r="I51" s="358">
        <v>974</v>
      </c>
      <c r="J51" s="359">
        <v>1278</v>
      </c>
      <c r="K51" s="359">
        <v>2359</v>
      </c>
      <c r="L51" s="359">
        <v>2205</v>
      </c>
      <c r="M51" s="360">
        <v>2072</v>
      </c>
    </row>
    <row r="52" spans="2:13" ht="27.75" customHeight="1" x14ac:dyDescent="0.2">
      <c r="B52" s="1188"/>
      <c r="C52" s="1189"/>
      <c r="D52" s="106"/>
      <c r="E52" s="1192" t="s">
        <v>45</v>
      </c>
      <c r="F52" s="1192"/>
      <c r="G52" s="1192"/>
      <c r="H52" s="1193"/>
      <c r="I52" s="358">
        <v>53591</v>
      </c>
      <c r="J52" s="359">
        <v>56156</v>
      </c>
      <c r="K52" s="359">
        <v>55795</v>
      </c>
      <c r="L52" s="359">
        <v>55525</v>
      </c>
      <c r="M52" s="360">
        <v>54558</v>
      </c>
    </row>
    <row r="53" spans="2:13" ht="27.75" customHeight="1" thickBot="1" x14ac:dyDescent="0.25">
      <c r="B53" s="1199" t="s">
        <v>46</v>
      </c>
      <c r="C53" s="1200"/>
      <c r="D53" s="110"/>
      <c r="E53" s="1201" t="s">
        <v>47</v>
      </c>
      <c r="F53" s="1201"/>
      <c r="G53" s="1201"/>
      <c r="H53" s="1202"/>
      <c r="I53" s="361">
        <v>17007</v>
      </c>
      <c r="J53" s="362">
        <v>19076</v>
      </c>
      <c r="K53" s="362">
        <v>18514</v>
      </c>
      <c r="L53" s="362">
        <v>13820</v>
      </c>
      <c r="M53" s="363">
        <v>12506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11wSE68YNl5QeOljssHu925jrp9hEzoaW8NJPTe5AM1aTrWIrhK55puNwlaFMDejsLL9pYVO2nhEjSSFjZO/bg==" saltValue="VMpZSOtcUYJOcFZP8FD8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1" zoomScale="55" zoomScaleNormal="55" zoomScaleSheetLayoutView="100" workbookViewId="0">
      <selection activeCell="F62" sqref="F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50</v>
      </c>
      <c r="D55" s="1211"/>
      <c r="E55" s="1212"/>
      <c r="F55" s="122">
        <v>4556</v>
      </c>
      <c r="G55" s="122">
        <v>5645</v>
      </c>
      <c r="H55" s="123">
        <v>5647</v>
      </c>
    </row>
    <row r="56" spans="2:8" ht="52.5" customHeight="1" x14ac:dyDescent="0.2">
      <c r="B56" s="124"/>
      <c r="C56" s="1213" t="s">
        <v>51</v>
      </c>
      <c r="D56" s="1213"/>
      <c r="E56" s="1214"/>
      <c r="F56" s="125">
        <v>2102</v>
      </c>
      <c r="G56" s="125">
        <v>3314</v>
      </c>
      <c r="H56" s="126">
        <v>3186</v>
      </c>
    </row>
    <row r="57" spans="2:8" ht="53.25" customHeight="1" x14ac:dyDescent="0.2">
      <c r="B57" s="124"/>
      <c r="C57" s="1215" t="s">
        <v>52</v>
      </c>
      <c r="D57" s="1215"/>
      <c r="E57" s="1216"/>
      <c r="F57" s="127">
        <v>4544</v>
      </c>
      <c r="G57" s="127">
        <v>4495</v>
      </c>
      <c r="H57" s="128">
        <v>5033</v>
      </c>
    </row>
    <row r="58" spans="2:8" ht="45.75" customHeight="1" x14ac:dyDescent="0.2">
      <c r="B58" s="129"/>
      <c r="C58" s="1203" t="s">
        <v>596</v>
      </c>
      <c r="D58" s="1204"/>
      <c r="E58" s="1205"/>
      <c r="F58" s="130">
        <v>3513</v>
      </c>
      <c r="G58" s="130">
        <v>3516</v>
      </c>
      <c r="H58" s="131">
        <v>3517</v>
      </c>
    </row>
    <row r="59" spans="2:8" ht="45.75" customHeight="1" x14ac:dyDescent="0.2">
      <c r="B59" s="129"/>
      <c r="C59" s="1203" t="s">
        <v>597</v>
      </c>
      <c r="D59" s="1204"/>
      <c r="E59" s="1205"/>
      <c r="F59" s="130" t="s">
        <v>585</v>
      </c>
      <c r="G59" s="130" t="s">
        <v>585</v>
      </c>
      <c r="H59" s="131">
        <v>600</v>
      </c>
    </row>
    <row r="60" spans="2:8" ht="45.75" customHeight="1" x14ac:dyDescent="0.2">
      <c r="B60" s="129"/>
      <c r="C60" s="1203" t="s">
        <v>598</v>
      </c>
      <c r="D60" s="1204"/>
      <c r="E60" s="1205"/>
      <c r="F60" s="130">
        <v>387</v>
      </c>
      <c r="G60" s="130">
        <v>373</v>
      </c>
      <c r="H60" s="131">
        <v>357</v>
      </c>
    </row>
    <row r="61" spans="2:8" ht="45.75" customHeight="1" x14ac:dyDescent="0.2">
      <c r="B61" s="129"/>
      <c r="C61" s="1203" t="s">
        <v>599</v>
      </c>
      <c r="D61" s="1204"/>
      <c r="E61" s="1205"/>
      <c r="F61" s="130">
        <v>80</v>
      </c>
      <c r="G61" s="130">
        <v>111</v>
      </c>
      <c r="H61" s="131">
        <v>135</v>
      </c>
    </row>
    <row r="62" spans="2:8" ht="45.75" customHeight="1" thickBot="1" x14ac:dyDescent="0.25">
      <c r="B62" s="132"/>
      <c r="C62" s="1206" t="s">
        <v>600</v>
      </c>
      <c r="D62" s="1207"/>
      <c r="E62" s="1208"/>
      <c r="F62" s="133">
        <v>131</v>
      </c>
      <c r="G62" s="133">
        <v>128</v>
      </c>
      <c r="H62" s="134">
        <v>124</v>
      </c>
    </row>
    <row r="63" spans="2:8" ht="52.5" customHeight="1" thickBot="1" x14ac:dyDescent="0.25">
      <c r="B63" s="135"/>
      <c r="C63" s="1209" t="s">
        <v>53</v>
      </c>
      <c r="D63" s="1209"/>
      <c r="E63" s="1210"/>
      <c r="F63" s="136">
        <v>11202</v>
      </c>
      <c r="G63" s="136">
        <v>13455</v>
      </c>
      <c r="H63" s="137">
        <v>13865</v>
      </c>
    </row>
    <row r="64" spans="2:8" ht="13.2" x14ac:dyDescent="0.2"/>
  </sheetData>
  <sheetProtection algorithmName="SHA-512" hashValue="gPV6tnluPDBZ0ymlrh8zH7RV6uCxyOBzb53hIJuGQTrzDG111Q/OtrsHPKgIhHbdhIaCudE7aObF4JsQ1ga+oA==" saltValue="tevGS26bQo5yJ09hnpUm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76834</v>
      </c>
      <c r="E3" s="156"/>
      <c r="F3" s="157">
        <v>66863</v>
      </c>
      <c r="G3" s="158"/>
      <c r="H3" s="159"/>
    </row>
    <row r="4" spans="1:8" x14ac:dyDescent="0.2">
      <c r="A4" s="160"/>
      <c r="B4" s="161"/>
      <c r="C4" s="162"/>
      <c r="D4" s="163">
        <v>35681</v>
      </c>
      <c r="E4" s="164"/>
      <c r="F4" s="165">
        <v>32770</v>
      </c>
      <c r="G4" s="166"/>
      <c r="H4" s="167"/>
    </row>
    <row r="5" spans="1:8" x14ac:dyDescent="0.2">
      <c r="A5" s="148" t="s">
        <v>554</v>
      </c>
      <c r="B5" s="153"/>
      <c r="C5" s="154"/>
      <c r="D5" s="155">
        <v>102830</v>
      </c>
      <c r="E5" s="156"/>
      <c r="F5" s="157">
        <v>72051</v>
      </c>
      <c r="G5" s="158"/>
      <c r="H5" s="159"/>
    </row>
    <row r="6" spans="1:8" x14ac:dyDescent="0.2">
      <c r="A6" s="160"/>
      <c r="B6" s="161"/>
      <c r="C6" s="162"/>
      <c r="D6" s="163">
        <v>29934</v>
      </c>
      <c r="E6" s="164"/>
      <c r="F6" s="165">
        <v>34140</v>
      </c>
      <c r="G6" s="166"/>
      <c r="H6" s="167"/>
    </row>
    <row r="7" spans="1:8" x14ac:dyDescent="0.2">
      <c r="A7" s="148" t="s">
        <v>555</v>
      </c>
      <c r="B7" s="153"/>
      <c r="C7" s="154"/>
      <c r="D7" s="155">
        <v>50790</v>
      </c>
      <c r="E7" s="156"/>
      <c r="F7" s="157">
        <v>72756</v>
      </c>
      <c r="G7" s="158"/>
      <c r="H7" s="159"/>
    </row>
    <row r="8" spans="1:8" x14ac:dyDescent="0.2">
      <c r="A8" s="160"/>
      <c r="B8" s="161"/>
      <c r="C8" s="162"/>
      <c r="D8" s="163">
        <v>21100</v>
      </c>
      <c r="E8" s="164"/>
      <c r="F8" s="165">
        <v>32117</v>
      </c>
      <c r="G8" s="166"/>
      <c r="H8" s="167"/>
    </row>
    <row r="9" spans="1:8" x14ac:dyDescent="0.2">
      <c r="A9" s="148" t="s">
        <v>556</v>
      </c>
      <c r="B9" s="153"/>
      <c r="C9" s="154"/>
      <c r="D9" s="155">
        <v>48307</v>
      </c>
      <c r="E9" s="156"/>
      <c r="F9" s="157">
        <v>49217</v>
      </c>
      <c r="G9" s="158"/>
      <c r="H9" s="159"/>
    </row>
    <row r="10" spans="1:8" x14ac:dyDescent="0.2">
      <c r="A10" s="160"/>
      <c r="B10" s="161"/>
      <c r="C10" s="162"/>
      <c r="D10" s="163">
        <v>18130</v>
      </c>
      <c r="E10" s="164"/>
      <c r="F10" s="165">
        <v>27232</v>
      </c>
      <c r="G10" s="166"/>
      <c r="H10" s="167"/>
    </row>
    <row r="11" spans="1:8" x14ac:dyDescent="0.2">
      <c r="A11" s="148" t="s">
        <v>557</v>
      </c>
      <c r="B11" s="153"/>
      <c r="C11" s="154"/>
      <c r="D11" s="155">
        <v>75809</v>
      </c>
      <c r="E11" s="156"/>
      <c r="F11" s="157">
        <v>49211</v>
      </c>
      <c r="G11" s="158"/>
      <c r="H11" s="159"/>
    </row>
    <row r="12" spans="1:8" x14ac:dyDescent="0.2">
      <c r="A12" s="160"/>
      <c r="B12" s="161"/>
      <c r="C12" s="168"/>
      <c r="D12" s="163">
        <v>20006</v>
      </c>
      <c r="E12" s="164"/>
      <c r="F12" s="165">
        <v>28367</v>
      </c>
      <c r="G12" s="166"/>
      <c r="H12" s="167"/>
    </row>
    <row r="13" spans="1:8" x14ac:dyDescent="0.2">
      <c r="A13" s="148"/>
      <c r="B13" s="153"/>
      <c r="C13" s="169"/>
      <c r="D13" s="170">
        <v>70914</v>
      </c>
      <c r="E13" s="171"/>
      <c r="F13" s="172">
        <v>62020</v>
      </c>
      <c r="G13" s="173"/>
      <c r="H13" s="159"/>
    </row>
    <row r="14" spans="1:8" x14ac:dyDescent="0.2">
      <c r="A14" s="160"/>
      <c r="B14" s="161"/>
      <c r="C14" s="162"/>
      <c r="D14" s="163">
        <v>24970</v>
      </c>
      <c r="E14" s="164"/>
      <c r="F14" s="165">
        <v>30925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9.08</v>
      </c>
      <c r="C19" s="174">
        <f>ROUND(VALUE(SUBSTITUTE(実質収支比率等に係る経年分析!G$48,"▲","-")),2)</f>
        <v>8.7899999999999991</v>
      </c>
      <c r="D19" s="174">
        <f>ROUND(VALUE(SUBSTITUTE(実質収支比率等に係る経年分析!H$48,"▲","-")),2)</f>
        <v>10.99</v>
      </c>
      <c r="E19" s="174">
        <f>ROUND(VALUE(SUBSTITUTE(実質収支比率等に係る経年分析!I$48,"▲","-")),2)</f>
        <v>12.9</v>
      </c>
      <c r="F19" s="174">
        <f>ROUND(VALUE(SUBSTITUTE(実質収支比率等に係る経年分析!J$48,"▲","-")),2)</f>
        <v>13.84</v>
      </c>
    </row>
    <row r="20" spans="1:11" x14ac:dyDescent="0.2">
      <c r="A20" s="174" t="s">
        <v>57</v>
      </c>
      <c r="B20" s="174">
        <f>ROUND(VALUE(SUBSTITUTE(実質収支比率等に係る経年分析!F$47,"▲","-")),2)</f>
        <v>18.559999999999999</v>
      </c>
      <c r="C20" s="174">
        <f>ROUND(VALUE(SUBSTITUTE(実質収支比率等に係る経年分析!G$47,"▲","-")),2)</f>
        <v>18.64</v>
      </c>
      <c r="D20" s="174">
        <f>ROUND(VALUE(SUBSTITUTE(実質収支比率等に係る経年分析!H$47,"▲","-")),2)</f>
        <v>16.38</v>
      </c>
      <c r="E20" s="174">
        <f>ROUND(VALUE(SUBSTITUTE(実質収支比率等に係る経年分析!I$47,"▲","-")),2)</f>
        <v>19.170000000000002</v>
      </c>
      <c r="F20" s="174">
        <f>ROUND(VALUE(SUBSTITUTE(実質収支比率等に係る経年分析!J$47,"▲","-")),2)</f>
        <v>19.55</v>
      </c>
    </row>
    <row r="21" spans="1:11" x14ac:dyDescent="0.2">
      <c r="A21" s="174" t="s">
        <v>58</v>
      </c>
      <c r="B21" s="174">
        <f>IF(ISNUMBER(VALUE(SUBSTITUTE(実質収支比率等に係る経年分析!F$49,"▲","-"))),ROUND(VALUE(SUBSTITUTE(実質収支比率等に係る経年分析!F$49,"▲","-")),2),NA())</f>
        <v>-0.81</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0.64</v>
      </c>
      <c r="E21" s="174">
        <f>IF(ISNUMBER(VALUE(SUBSTITUTE(実質収支比率等に係る経年分析!I$49,"▲","-"))),ROUND(VALUE(SUBSTITUTE(実質収支比率等に係る経年分析!I$49,"▲","-")),2),NA())</f>
        <v>6.22</v>
      </c>
      <c r="F21" s="174">
        <f>IF(ISNUMBER(VALUE(SUBSTITUTE(実質収支比率等に係る経年分析!J$49,"▲","-"))),ROUND(VALUE(SUBSTITUTE(実質収支比率等に係る経年分析!J$49,"▲","-")),2),NA())</f>
        <v>0.69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1.1399999999999999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病院事業会計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畑地かん水事業特別会計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後期高齢者医療保険特別会計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9.0299999999999994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13.79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4225</v>
      </c>
      <c r="E42" s="176"/>
      <c r="F42" s="176"/>
      <c r="G42" s="176">
        <f>'実質公債費比率（分子）の構造'!L$52</f>
        <v>4211</v>
      </c>
      <c r="H42" s="176"/>
      <c r="I42" s="176"/>
      <c r="J42" s="176">
        <f>'実質公債費比率（分子）の構造'!M$52</f>
        <v>4391</v>
      </c>
      <c r="K42" s="176"/>
      <c r="L42" s="176"/>
      <c r="M42" s="176">
        <f>'実質公債費比率（分子）の構造'!N$52</f>
        <v>4571</v>
      </c>
      <c r="N42" s="176"/>
      <c r="O42" s="176"/>
      <c r="P42" s="176">
        <f>'実質公債費比率（分子）の構造'!O$52</f>
        <v>4773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v>
      </c>
      <c r="C44" s="176"/>
      <c r="D44" s="176"/>
      <c r="E44" s="176">
        <f>'実質公債費比率（分子）の構造'!L$50</f>
        <v>30</v>
      </c>
      <c r="F44" s="176"/>
      <c r="G44" s="176"/>
      <c r="H44" s="176">
        <f>'実質公債費比率（分子）の構造'!M$50</f>
        <v>38</v>
      </c>
      <c r="I44" s="176"/>
      <c r="J44" s="176"/>
      <c r="K44" s="176">
        <f>'実質公債費比率（分子）の構造'!N$50</f>
        <v>38</v>
      </c>
      <c r="L44" s="176"/>
      <c r="M44" s="176"/>
      <c r="N44" s="176">
        <f>'実質公債費比率（分子）の構造'!O$50</f>
        <v>38</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1597</v>
      </c>
      <c r="C46" s="176"/>
      <c r="D46" s="176"/>
      <c r="E46" s="176">
        <f>'実質公債費比率（分子）の構造'!L$48</f>
        <v>1465</v>
      </c>
      <c r="F46" s="176"/>
      <c r="G46" s="176"/>
      <c r="H46" s="176">
        <f>'実質公債費比率（分子）の構造'!M$48</f>
        <v>1580</v>
      </c>
      <c r="I46" s="176"/>
      <c r="J46" s="176"/>
      <c r="K46" s="176">
        <f>'実質公債費比率（分子）の構造'!N$48</f>
        <v>1428</v>
      </c>
      <c r="L46" s="176"/>
      <c r="M46" s="176"/>
      <c r="N46" s="176">
        <f>'実質公債費比率（分子）の構造'!O$48</f>
        <v>1445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4135</v>
      </c>
      <c r="C49" s="176"/>
      <c r="D49" s="176"/>
      <c r="E49" s="176">
        <f>'実質公債費比率（分子）の構造'!L$45</f>
        <v>4126</v>
      </c>
      <c r="F49" s="176"/>
      <c r="G49" s="176"/>
      <c r="H49" s="176">
        <f>'実質公債費比率（分子）の構造'!M$45</f>
        <v>4418</v>
      </c>
      <c r="I49" s="176"/>
      <c r="J49" s="176"/>
      <c r="K49" s="176">
        <f>'実質公債費比率（分子）の構造'!N$45</f>
        <v>4780</v>
      </c>
      <c r="L49" s="176"/>
      <c r="M49" s="176"/>
      <c r="N49" s="176">
        <f>'実質公債費比率（分子）の構造'!O$45</f>
        <v>5206</v>
      </c>
      <c r="O49" s="176"/>
      <c r="P49" s="176"/>
    </row>
    <row r="50" spans="1:16" x14ac:dyDescent="0.2">
      <c r="A50" s="176" t="s">
        <v>73</v>
      </c>
      <c r="B50" s="176" t="e">
        <f>NA()</f>
        <v>#N/A</v>
      </c>
      <c r="C50" s="176">
        <f>IF(ISNUMBER('実質公債費比率（分子）の構造'!K$53),'実質公債費比率（分子）の構造'!K$53,NA())</f>
        <v>1516</v>
      </c>
      <c r="D50" s="176" t="e">
        <f>NA()</f>
        <v>#N/A</v>
      </c>
      <c r="E50" s="176" t="e">
        <f>NA()</f>
        <v>#N/A</v>
      </c>
      <c r="F50" s="176">
        <f>IF(ISNUMBER('実質公債費比率（分子）の構造'!L$53),'実質公債費比率（分子）の構造'!L$53,NA())</f>
        <v>1410</v>
      </c>
      <c r="G50" s="176" t="e">
        <f>NA()</f>
        <v>#N/A</v>
      </c>
      <c r="H50" s="176" t="e">
        <f>NA()</f>
        <v>#N/A</v>
      </c>
      <c r="I50" s="176">
        <f>IF(ISNUMBER('実質公債費比率（分子）の構造'!M$53),'実質公債費比率（分子）の構造'!M$53,NA())</f>
        <v>1645</v>
      </c>
      <c r="J50" s="176" t="e">
        <f>NA()</f>
        <v>#N/A</v>
      </c>
      <c r="K50" s="176" t="e">
        <f>NA()</f>
        <v>#N/A</v>
      </c>
      <c r="L50" s="176">
        <f>IF(ISNUMBER('実質公債費比率（分子）の構造'!N$53),'実質公債費比率（分子）の構造'!N$53,NA())</f>
        <v>1675</v>
      </c>
      <c r="M50" s="176" t="e">
        <f>NA()</f>
        <v>#N/A</v>
      </c>
      <c r="N50" s="176" t="e">
        <f>NA()</f>
        <v>#N/A</v>
      </c>
      <c r="O50" s="176">
        <f>IF(ISNUMBER('実質公債費比率（分子）の構造'!O$53),'実質公債費比率（分子）の構造'!O$53,NA())</f>
        <v>1916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53591</v>
      </c>
      <c r="E56" s="175"/>
      <c r="F56" s="175"/>
      <c r="G56" s="175">
        <f>'将来負担比率（分子）の構造'!J$52</f>
        <v>56156</v>
      </c>
      <c r="H56" s="175"/>
      <c r="I56" s="175"/>
      <c r="J56" s="175">
        <f>'将来負担比率（分子）の構造'!K$52</f>
        <v>55795</v>
      </c>
      <c r="K56" s="175"/>
      <c r="L56" s="175"/>
      <c r="M56" s="175">
        <f>'将来負担比率（分子）の構造'!L$52</f>
        <v>55525</v>
      </c>
      <c r="N56" s="175"/>
      <c r="O56" s="175"/>
      <c r="P56" s="175">
        <f>'将来負担比率（分子）の構造'!M$52</f>
        <v>54558</v>
      </c>
    </row>
    <row r="57" spans="1:16" x14ac:dyDescent="0.2">
      <c r="A57" s="175" t="s">
        <v>44</v>
      </c>
      <c r="B57" s="175"/>
      <c r="C57" s="175"/>
      <c r="D57" s="175">
        <f>'将来負担比率（分子）の構造'!I$51</f>
        <v>974</v>
      </c>
      <c r="E57" s="175"/>
      <c r="F57" s="175"/>
      <c r="G57" s="175">
        <f>'将来負担比率（分子）の構造'!J$51</f>
        <v>1278</v>
      </c>
      <c r="H57" s="175"/>
      <c r="I57" s="175"/>
      <c r="J57" s="175">
        <f>'将来負担比率（分子）の構造'!K$51</f>
        <v>2359</v>
      </c>
      <c r="K57" s="175"/>
      <c r="L57" s="175"/>
      <c r="M57" s="175">
        <f>'将来負担比率（分子）の構造'!L$51</f>
        <v>2205</v>
      </c>
      <c r="N57" s="175"/>
      <c r="O57" s="175"/>
      <c r="P57" s="175">
        <f>'将来負担比率（分子）の構造'!M$51</f>
        <v>2072</v>
      </c>
    </row>
    <row r="58" spans="1:16" x14ac:dyDescent="0.2">
      <c r="A58" s="175" t="s">
        <v>43</v>
      </c>
      <c r="B58" s="175"/>
      <c r="C58" s="175"/>
      <c r="D58" s="175">
        <f>'将来負担比率（分子）の構造'!I$50</f>
        <v>10036</v>
      </c>
      <c r="E58" s="175"/>
      <c r="F58" s="175"/>
      <c r="G58" s="175">
        <f>'将来負担比率（分子）の構造'!J$50</f>
        <v>10196</v>
      </c>
      <c r="H58" s="175"/>
      <c r="I58" s="175"/>
      <c r="J58" s="175">
        <f>'将来負担比率（分子）の構造'!K$50</f>
        <v>10263</v>
      </c>
      <c r="K58" s="175"/>
      <c r="L58" s="175"/>
      <c r="M58" s="175">
        <f>'将来負担比率（分子）の構造'!L$50</f>
        <v>12629</v>
      </c>
      <c r="N58" s="175"/>
      <c r="O58" s="175"/>
      <c r="P58" s="175">
        <f>'将来負担比率（分子）の構造'!M$50</f>
        <v>12708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21</v>
      </c>
      <c r="C61" s="175"/>
      <c r="D61" s="175"/>
      <c r="E61" s="175">
        <f>'将来負担比率（分子）の構造'!J$46</f>
        <v>21</v>
      </c>
      <c r="F61" s="175"/>
      <c r="G61" s="175"/>
      <c r="H61" s="175">
        <f>'将来負担比率（分子）の構造'!K$46</f>
        <v>21</v>
      </c>
      <c r="I61" s="175"/>
      <c r="J61" s="175"/>
      <c r="K61" s="175">
        <f>'将来負担比率（分子）の構造'!L$46</f>
        <v>21</v>
      </c>
      <c r="L61" s="175"/>
      <c r="M61" s="175"/>
      <c r="N61" s="175">
        <f>'将来負担比率（分子）の構造'!M$46</f>
        <v>21</v>
      </c>
      <c r="O61" s="175"/>
      <c r="P61" s="175"/>
    </row>
    <row r="62" spans="1:16" x14ac:dyDescent="0.2">
      <c r="A62" s="175" t="s">
        <v>37</v>
      </c>
      <c r="B62" s="175">
        <f>'将来負担比率（分子）の構造'!I$45</f>
        <v>6491</v>
      </c>
      <c r="C62" s="175"/>
      <c r="D62" s="175"/>
      <c r="E62" s="175">
        <f>'将来負担比率（分子）の構造'!J$45</f>
        <v>6411</v>
      </c>
      <c r="F62" s="175"/>
      <c r="G62" s="175"/>
      <c r="H62" s="175">
        <f>'将来負担比率（分子）の構造'!K$45</f>
        <v>6774</v>
      </c>
      <c r="I62" s="175"/>
      <c r="J62" s="175"/>
      <c r="K62" s="175">
        <f>'将来負担比率（分子）の構造'!L$45</f>
        <v>6452</v>
      </c>
      <c r="L62" s="175"/>
      <c r="M62" s="175"/>
      <c r="N62" s="175">
        <f>'将来負担比率（分子）の構造'!M$45</f>
        <v>6434</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18596</v>
      </c>
      <c r="C64" s="175"/>
      <c r="D64" s="175"/>
      <c r="E64" s="175">
        <f>'将来負担比率（分子）の構造'!J$43</f>
        <v>18326</v>
      </c>
      <c r="F64" s="175"/>
      <c r="G64" s="175"/>
      <c r="H64" s="175">
        <f>'将来負担比率（分子）の構造'!K$43</f>
        <v>18065</v>
      </c>
      <c r="I64" s="175"/>
      <c r="J64" s="175"/>
      <c r="K64" s="175">
        <f>'将来負担比率（分子）の構造'!L$43</f>
        <v>16067</v>
      </c>
      <c r="L64" s="175"/>
      <c r="M64" s="175"/>
      <c r="N64" s="175">
        <f>'将来負担比率（分子）の構造'!M$43</f>
        <v>14822</v>
      </c>
      <c r="O64" s="175"/>
      <c r="P64" s="175"/>
    </row>
    <row r="65" spans="1:16" x14ac:dyDescent="0.2">
      <c r="A65" s="175" t="s">
        <v>34</v>
      </c>
      <c r="B65" s="175" t="str">
        <f>'将来負担比率（分子）の構造'!I$42</f>
        <v>-</v>
      </c>
      <c r="C65" s="175"/>
      <c r="D65" s="175"/>
      <c r="E65" s="175" t="str">
        <f>'将来負担比率（分子）の構造'!J$42</f>
        <v>-</v>
      </c>
      <c r="F65" s="175"/>
      <c r="G65" s="175"/>
      <c r="H65" s="175">
        <f>'将来負担比率（分子）の構造'!K$42</f>
        <v>1</v>
      </c>
      <c r="I65" s="175"/>
      <c r="J65" s="175"/>
      <c r="K65" s="175">
        <f>'将来負担比率（分子）の構造'!L$42</f>
        <v>0</v>
      </c>
      <c r="L65" s="175"/>
      <c r="M65" s="175"/>
      <c r="N65" s="175" t="str">
        <f>'将来負担比率（分子）の構造'!M$42</f>
        <v>-</v>
      </c>
      <c r="O65" s="175"/>
      <c r="P65" s="175"/>
    </row>
    <row r="66" spans="1:16" x14ac:dyDescent="0.2">
      <c r="A66" s="175" t="s">
        <v>33</v>
      </c>
      <c r="B66" s="175">
        <f>'将来負担比率（分子）の構造'!I$41</f>
        <v>56500</v>
      </c>
      <c r="C66" s="175"/>
      <c r="D66" s="175"/>
      <c r="E66" s="175">
        <f>'将来負担比率（分子）の構造'!J$41</f>
        <v>61947</v>
      </c>
      <c r="F66" s="175"/>
      <c r="G66" s="175"/>
      <c r="H66" s="175">
        <f>'将来負担比率（分子）の構造'!K$41</f>
        <v>62070</v>
      </c>
      <c r="I66" s="175"/>
      <c r="J66" s="175"/>
      <c r="K66" s="175">
        <f>'将来負担比率（分子）の構造'!L$41</f>
        <v>61639</v>
      </c>
      <c r="L66" s="175"/>
      <c r="M66" s="175"/>
      <c r="N66" s="175">
        <f>'将来負担比率（分子）の構造'!M$41</f>
        <v>60566</v>
      </c>
      <c r="O66" s="175"/>
      <c r="P66" s="175"/>
    </row>
    <row r="67" spans="1:16" x14ac:dyDescent="0.2">
      <c r="A67" s="175" t="s">
        <v>77</v>
      </c>
      <c r="B67" s="175" t="e">
        <f>NA()</f>
        <v>#N/A</v>
      </c>
      <c r="C67" s="175">
        <f>IF(ISNUMBER('将来負担比率（分子）の構造'!I$53), IF('将来負担比率（分子）の構造'!I$53 &lt; 0, 0, '将来負担比率（分子）の構造'!I$53), NA())</f>
        <v>17007</v>
      </c>
      <c r="D67" s="175" t="e">
        <f>NA()</f>
        <v>#N/A</v>
      </c>
      <c r="E67" s="175" t="e">
        <f>NA()</f>
        <v>#N/A</v>
      </c>
      <c r="F67" s="175">
        <f>IF(ISNUMBER('将来負担比率（分子）の構造'!J$53), IF('将来負担比率（分子）の構造'!J$53 &lt; 0, 0, '将来負担比率（分子）の構造'!J$53), NA())</f>
        <v>19076</v>
      </c>
      <c r="G67" s="175" t="e">
        <f>NA()</f>
        <v>#N/A</v>
      </c>
      <c r="H67" s="175" t="e">
        <f>NA()</f>
        <v>#N/A</v>
      </c>
      <c r="I67" s="175">
        <f>IF(ISNUMBER('将来負担比率（分子）の構造'!K$53), IF('将来負担比率（分子）の構造'!K$53 &lt; 0, 0, '将来負担比率（分子）の構造'!K$53), NA())</f>
        <v>18514</v>
      </c>
      <c r="J67" s="175" t="e">
        <f>NA()</f>
        <v>#N/A</v>
      </c>
      <c r="K67" s="175" t="e">
        <f>NA()</f>
        <v>#N/A</v>
      </c>
      <c r="L67" s="175">
        <f>IF(ISNUMBER('将来負担比率（分子）の構造'!L$53), IF('将来負担比率（分子）の構造'!L$53 &lt; 0, 0, '将来負担比率（分子）の構造'!L$53), NA())</f>
        <v>13820</v>
      </c>
      <c r="M67" s="175" t="e">
        <f>NA()</f>
        <v>#N/A</v>
      </c>
      <c r="N67" s="175" t="e">
        <f>NA()</f>
        <v>#N/A</v>
      </c>
      <c r="O67" s="175">
        <f>IF(ISNUMBER('将来負担比率（分子）の構造'!M$53), IF('将来負担比率（分子）の構造'!M$53 &lt; 0, 0, '将来負担比率（分子）の構造'!M$53), NA())</f>
        <v>12506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4556</v>
      </c>
      <c r="C72" s="179">
        <f>基金残高に係る経年分析!G55</f>
        <v>5645</v>
      </c>
      <c r="D72" s="179">
        <f>基金残高に係る経年分析!H55</f>
        <v>5647</v>
      </c>
    </row>
    <row r="73" spans="1:16" x14ac:dyDescent="0.2">
      <c r="A73" s="178" t="s">
        <v>80</v>
      </c>
      <c r="B73" s="179">
        <f>基金残高に係る経年分析!F56</f>
        <v>2102</v>
      </c>
      <c r="C73" s="179">
        <f>基金残高に係る経年分析!G56</f>
        <v>3314</v>
      </c>
      <c r="D73" s="179">
        <f>基金残高に係る経年分析!H56</f>
        <v>3186</v>
      </c>
    </row>
    <row r="74" spans="1:16" x14ac:dyDescent="0.2">
      <c r="A74" s="178" t="s">
        <v>81</v>
      </c>
      <c r="B74" s="179">
        <f>基金残高に係る経年分析!F57</f>
        <v>4544</v>
      </c>
      <c r="C74" s="179">
        <f>基金残高に係る経年分析!G57</f>
        <v>4495</v>
      </c>
      <c r="D74" s="179">
        <f>基金残高に係る経年分析!H57</f>
        <v>5033</v>
      </c>
    </row>
  </sheetData>
  <sheetProtection algorithmName="SHA-512" hashValue="2mYyNv7tMeEVmLlyPxalCh6/G4BLDcjZQ4btt6PxOSZHNPaW2iSc/hXSxEQr6Vcy2sgFLmx54dxhtz0ot/vQJw==" saltValue="gDzsoErIK2yDzw1UkGxq8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T1" workbookViewId="0">
      <selection activeCell="AS34" sqref="AS34"/>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15894260</v>
      </c>
      <c r="S5" s="613"/>
      <c r="T5" s="613"/>
      <c r="U5" s="613"/>
      <c r="V5" s="613"/>
      <c r="W5" s="613"/>
      <c r="X5" s="613"/>
      <c r="Y5" s="614"/>
      <c r="Z5" s="615">
        <v>26.7</v>
      </c>
      <c r="AA5" s="615"/>
      <c r="AB5" s="615"/>
      <c r="AC5" s="615"/>
      <c r="AD5" s="616">
        <v>15894260</v>
      </c>
      <c r="AE5" s="616"/>
      <c r="AF5" s="616"/>
      <c r="AG5" s="616"/>
      <c r="AH5" s="616"/>
      <c r="AI5" s="616"/>
      <c r="AJ5" s="616"/>
      <c r="AK5" s="616"/>
      <c r="AL5" s="617">
        <v>55.4</v>
      </c>
      <c r="AM5" s="618"/>
      <c r="AN5" s="618"/>
      <c r="AO5" s="619"/>
      <c r="AP5" s="609" t="s">
        <v>229</v>
      </c>
      <c r="AQ5" s="610"/>
      <c r="AR5" s="610"/>
      <c r="AS5" s="610"/>
      <c r="AT5" s="610"/>
      <c r="AU5" s="610"/>
      <c r="AV5" s="610"/>
      <c r="AW5" s="610"/>
      <c r="AX5" s="610"/>
      <c r="AY5" s="610"/>
      <c r="AZ5" s="610"/>
      <c r="BA5" s="610"/>
      <c r="BB5" s="610"/>
      <c r="BC5" s="610"/>
      <c r="BD5" s="610"/>
      <c r="BE5" s="610"/>
      <c r="BF5" s="611"/>
      <c r="BG5" s="623">
        <v>15889077</v>
      </c>
      <c r="BH5" s="624"/>
      <c r="BI5" s="624"/>
      <c r="BJ5" s="624"/>
      <c r="BK5" s="624"/>
      <c r="BL5" s="624"/>
      <c r="BM5" s="624"/>
      <c r="BN5" s="625"/>
      <c r="BO5" s="626">
        <v>100</v>
      </c>
      <c r="BP5" s="626"/>
      <c r="BQ5" s="626"/>
      <c r="BR5" s="626"/>
      <c r="BS5" s="627">
        <v>292819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439472</v>
      </c>
      <c r="S6" s="624"/>
      <c r="T6" s="624"/>
      <c r="U6" s="624"/>
      <c r="V6" s="624"/>
      <c r="W6" s="624"/>
      <c r="X6" s="624"/>
      <c r="Y6" s="625"/>
      <c r="Z6" s="626">
        <v>0.7</v>
      </c>
      <c r="AA6" s="626"/>
      <c r="AB6" s="626"/>
      <c r="AC6" s="626"/>
      <c r="AD6" s="627">
        <v>439472</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15889077</v>
      </c>
      <c r="BH6" s="624"/>
      <c r="BI6" s="624"/>
      <c r="BJ6" s="624"/>
      <c r="BK6" s="624"/>
      <c r="BL6" s="624"/>
      <c r="BM6" s="624"/>
      <c r="BN6" s="625"/>
      <c r="BO6" s="626">
        <v>100</v>
      </c>
      <c r="BP6" s="626"/>
      <c r="BQ6" s="626"/>
      <c r="BR6" s="626"/>
      <c r="BS6" s="627">
        <v>292819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288610</v>
      </c>
      <c r="CS6" s="624"/>
      <c r="CT6" s="624"/>
      <c r="CU6" s="624"/>
      <c r="CV6" s="624"/>
      <c r="CW6" s="624"/>
      <c r="CX6" s="624"/>
      <c r="CY6" s="625"/>
      <c r="CZ6" s="617">
        <v>0.5</v>
      </c>
      <c r="DA6" s="618"/>
      <c r="DB6" s="618"/>
      <c r="DC6" s="634"/>
      <c r="DD6" s="632" t="s">
        <v>236</v>
      </c>
      <c r="DE6" s="624"/>
      <c r="DF6" s="624"/>
      <c r="DG6" s="624"/>
      <c r="DH6" s="624"/>
      <c r="DI6" s="624"/>
      <c r="DJ6" s="624"/>
      <c r="DK6" s="624"/>
      <c r="DL6" s="624"/>
      <c r="DM6" s="624"/>
      <c r="DN6" s="624"/>
      <c r="DO6" s="624"/>
      <c r="DP6" s="625"/>
      <c r="DQ6" s="632">
        <v>288610</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10903</v>
      </c>
      <c r="S7" s="624"/>
      <c r="T7" s="624"/>
      <c r="U7" s="624"/>
      <c r="V7" s="624"/>
      <c r="W7" s="624"/>
      <c r="X7" s="624"/>
      <c r="Y7" s="625"/>
      <c r="Z7" s="626">
        <v>0</v>
      </c>
      <c r="AA7" s="626"/>
      <c r="AB7" s="626"/>
      <c r="AC7" s="626"/>
      <c r="AD7" s="627">
        <v>10903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5949228</v>
      </c>
      <c r="BH7" s="624"/>
      <c r="BI7" s="624"/>
      <c r="BJ7" s="624"/>
      <c r="BK7" s="624"/>
      <c r="BL7" s="624"/>
      <c r="BM7" s="624"/>
      <c r="BN7" s="625"/>
      <c r="BO7" s="626">
        <v>37.4</v>
      </c>
      <c r="BP7" s="626"/>
      <c r="BQ7" s="626"/>
      <c r="BR7" s="626"/>
      <c r="BS7" s="627">
        <v>292819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7636554</v>
      </c>
      <c r="CS7" s="624"/>
      <c r="CT7" s="624"/>
      <c r="CU7" s="624"/>
      <c r="CV7" s="624"/>
      <c r="CW7" s="624"/>
      <c r="CX7" s="624"/>
      <c r="CY7" s="625"/>
      <c r="CZ7" s="626">
        <v>13.8</v>
      </c>
      <c r="DA7" s="626"/>
      <c r="DB7" s="626"/>
      <c r="DC7" s="626"/>
      <c r="DD7" s="632">
        <v>134452</v>
      </c>
      <c r="DE7" s="624"/>
      <c r="DF7" s="624"/>
      <c r="DG7" s="624"/>
      <c r="DH7" s="624"/>
      <c r="DI7" s="624"/>
      <c r="DJ7" s="624"/>
      <c r="DK7" s="624"/>
      <c r="DL7" s="624"/>
      <c r="DM7" s="624"/>
      <c r="DN7" s="624"/>
      <c r="DO7" s="624"/>
      <c r="DP7" s="625"/>
      <c r="DQ7" s="632">
        <v>7056675</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65341</v>
      </c>
      <c r="S8" s="624"/>
      <c r="T8" s="624"/>
      <c r="U8" s="624"/>
      <c r="V8" s="624"/>
      <c r="W8" s="624"/>
      <c r="X8" s="624"/>
      <c r="Y8" s="625"/>
      <c r="Z8" s="626">
        <v>0.1</v>
      </c>
      <c r="AA8" s="626"/>
      <c r="AB8" s="626"/>
      <c r="AC8" s="626"/>
      <c r="AD8" s="627">
        <v>65341</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180108</v>
      </c>
      <c r="BH8" s="624"/>
      <c r="BI8" s="624"/>
      <c r="BJ8" s="624"/>
      <c r="BK8" s="624"/>
      <c r="BL8" s="624"/>
      <c r="BM8" s="624"/>
      <c r="BN8" s="625"/>
      <c r="BO8" s="626">
        <v>1.1000000000000001</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19784321</v>
      </c>
      <c r="CS8" s="624"/>
      <c r="CT8" s="624"/>
      <c r="CU8" s="624"/>
      <c r="CV8" s="624"/>
      <c r="CW8" s="624"/>
      <c r="CX8" s="624"/>
      <c r="CY8" s="625"/>
      <c r="CZ8" s="626">
        <v>35.799999999999997</v>
      </c>
      <c r="DA8" s="626"/>
      <c r="DB8" s="626"/>
      <c r="DC8" s="626"/>
      <c r="DD8" s="632">
        <v>154373</v>
      </c>
      <c r="DE8" s="624"/>
      <c r="DF8" s="624"/>
      <c r="DG8" s="624"/>
      <c r="DH8" s="624"/>
      <c r="DI8" s="624"/>
      <c r="DJ8" s="624"/>
      <c r="DK8" s="624"/>
      <c r="DL8" s="624"/>
      <c r="DM8" s="624"/>
      <c r="DN8" s="624"/>
      <c r="DO8" s="624"/>
      <c r="DP8" s="625"/>
      <c r="DQ8" s="632">
        <v>9477884</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53715</v>
      </c>
      <c r="S9" s="624"/>
      <c r="T9" s="624"/>
      <c r="U9" s="624"/>
      <c r="V9" s="624"/>
      <c r="W9" s="624"/>
      <c r="X9" s="624"/>
      <c r="Y9" s="625"/>
      <c r="Z9" s="626">
        <v>0.1</v>
      </c>
      <c r="AA9" s="626"/>
      <c r="AB9" s="626"/>
      <c r="AC9" s="626"/>
      <c r="AD9" s="627">
        <v>53715</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4460939</v>
      </c>
      <c r="BH9" s="624"/>
      <c r="BI9" s="624"/>
      <c r="BJ9" s="624"/>
      <c r="BK9" s="624"/>
      <c r="BL9" s="624"/>
      <c r="BM9" s="624"/>
      <c r="BN9" s="625"/>
      <c r="BO9" s="626">
        <v>28.1</v>
      </c>
      <c r="BP9" s="626"/>
      <c r="BQ9" s="626"/>
      <c r="BR9" s="626"/>
      <c r="BS9" s="627" t="s">
        <v>236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7234727</v>
      </c>
      <c r="CS9" s="624"/>
      <c r="CT9" s="624"/>
      <c r="CU9" s="624"/>
      <c r="CV9" s="624"/>
      <c r="CW9" s="624"/>
      <c r="CX9" s="624"/>
      <c r="CY9" s="625"/>
      <c r="CZ9" s="626">
        <v>13.1</v>
      </c>
      <c r="DA9" s="626"/>
      <c r="DB9" s="626"/>
      <c r="DC9" s="626"/>
      <c r="DD9" s="632">
        <v>3360110</v>
      </c>
      <c r="DE9" s="624"/>
      <c r="DF9" s="624"/>
      <c r="DG9" s="624"/>
      <c r="DH9" s="624"/>
      <c r="DI9" s="624"/>
      <c r="DJ9" s="624"/>
      <c r="DK9" s="624"/>
      <c r="DL9" s="624"/>
      <c r="DM9" s="624"/>
      <c r="DN9" s="624"/>
      <c r="DO9" s="624"/>
      <c r="DP9" s="625"/>
      <c r="DQ9" s="632">
        <v>2944359</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236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306391</v>
      </c>
      <c r="BH10" s="624"/>
      <c r="BI10" s="624"/>
      <c r="BJ10" s="624"/>
      <c r="BK10" s="624"/>
      <c r="BL10" s="624"/>
      <c r="BM10" s="624"/>
      <c r="BN10" s="625"/>
      <c r="BO10" s="626">
        <v>1.9</v>
      </c>
      <c r="BP10" s="626"/>
      <c r="BQ10" s="626"/>
      <c r="BR10" s="626"/>
      <c r="BS10" s="627" t="s">
        <v>236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185546</v>
      </c>
      <c r="CS10" s="624"/>
      <c r="CT10" s="624"/>
      <c r="CU10" s="624"/>
      <c r="CV10" s="624"/>
      <c r="CW10" s="624"/>
      <c r="CX10" s="624"/>
      <c r="CY10" s="625"/>
      <c r="CZ10" s="626">
        <v>0.3</v>
      </c>
      <c r="DA10" s="626"/>
      <c r="DB10" s="626"/>
      <c r="DC10" s="626"/>
      <c r="DD10" s="632" t="s">
        <v>236</v>
      </c>
      <c r="DE10" s="624"/>
      <c r="DF10" s="624"/>
      <c r="DG10" s="624"/>
      <c r="DH10" s="624"/>
      <c r="DI10" s="624"/>
      <c r="DJ10" s="624"/>
      <c r="DK10" s="624"/>
      <c r="DL10" s="624"/>
      <c r="DM10" s="624"/>
      <c r="DN10" s="624"/>
      <c r="DO10" s="624"/>
      <c r="DP10" s="625"/>
      <c r="DQ10" s="632">
        <v>16521</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2552677</v>
      </c>
      <c r="S11" s="624"/>
      <c r="T11" s="624"/>
      <c r="U11" s="624"/>
      <c r="V11" s="624"/>
      <c r="W11" s="624"/>
      <c r="X11" s="624"/>
      <c r="Y11" s="625"/>
      <c r="Z11" s="628">
        <v>4.3</v>
      </c>
      <c r="AA11" s="629"/>
      <c r="AB11" s="629"/>
      <c r="AC11" s="635"/>
      <c r="AD11" s="632">
        <v>2552677</v>
      </c>
      <c r="AE11" s="624"/>
      <c r="AF11" s="624"/>
      <c r="AG11" s="624"/>
      <c r="AH11" s="624"/>
      <c r="AI11" s="624"/>
      <c r="AJ11" s="624"/>
      <c r="AK11" s="625"/>
      <c r="AL11" s="628">
        <v>8.9</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1001790</v>
      </c>
      <c r="BH11" s="624"/>
      <c r="BI11" s="624"/>
      <c r="BJ11" s="624"/>
      <c r="BK11" s="624"/>
      <c r="BL11" s="624"/>
      <c r="BM11" s="624"/>
      <c r="BN11" s="625"/>
      <c r="BO11" s="626">
        <v>6.3</v>
      </c>
      <c r="BP11" s="626"/>
      <c r="BQ11" s="626"/>
      <c r="BR11" s="626"/>
      <c r="BS11" s="627">
        <v>292819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1839247</v>
      </c>
      <c r="CS11" s="624"/>
      <c r="CT11" s="624"/>
      <c r="CU11" s="624"/>
      <c r="CV11" s="624"/>
      <c r="CW11" s="624"/>
      <c r="CX11" s="624"/>
      <c r="CY11" s="625"/>
      <c r="CZ11" s="626">
        <v>3.3</v>
      </c>
      <c r="DA11" s="626"/>
      <c r="DB11" s="626"/>
      <c r="DC11" s="626"/>
      <c r="DD11" s="632">
        <v>739688</v>
      </c>
      <c r="DE11" s="624"/>
      <c r="DF11" s="624"/>
      <c r="DG11" s="624"/>
      <c r="DH11" s="624"/>
      <c r="DI11" s="624"/>
      <c r="DJ11" s="624"/>
      <c r="DK11" s="624"/>
      <c r="DL11" s="624"/>
      <c r="DM11" s="624"/>
      <c r="DN11" s="624"/>
      <c r="DO11" s="624"/>
      <c r="DP11" s="625"/>
      <c r="DQ11" s="632">
        <v>868443</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1847</v>
      </c>
      <c r="S12" s="624"/>
      <c r="T12" s="624"/>
      <c r="U12" s="624"/>
      <c r="V12" s="624"/>
      <c r="W12" s="624"/>
      <c r="X12" s="624"/>
      <c r="Y12" s="625"/>
      <c r="Z12" s="626">
        <v>0</v>
      </c>
      <c r="AA12" s="626"/>
      <c r="AB12" s="626"/>
      <c r="AC12" s="626"/>
      <c r="AD12" s="627">
        <v>1847</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8647277</v>
      </c>
      <c r="BH12" s="624"/>
      <c r="BI12" s="624"/>
      <c r="BJ12" s="624"/>
      <c r="BK12" s="624"/>
      <c r="BL12" s="624"/>
      <c r="BM12" s="624"/>
      <c r="BN12" s="625"/>
      <c r="BO12" s="626">
        <v>54.4</v>
      </c>
      <c r="BP12" s="626"/>
      <c r="BQ12" s="626"/>
      <c r="BR12" s="626"/>
      <c r="BS12" s="627" t="s">
        <v>236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1919607</v>
      </c>
      <c r="CS12" s="624"/>
      <c r="CT12" s="624"/>
      <c r="CU12" s="624"/>
      <c r="CV12" s="624"/>
      <c r="CW12" s="624"/>
      <c r="CX12" s="624"/>
      <c r="CY12" s="625"/>
      <c r="CZ12" s="626">
        <v>3.5</v>
      </c>
      <c r="DA12" s="626"/>
      <c r="DB12" s="626"/>
      <c r="DC12" s="626"/>
      <c r="DD12" s="632">
        <v>8600</v>
      </c>
      <c r="DE12" s="624"/>
      <c r="DF12" s="624"/>
      <c r="DG12" s="624"/>
      <c r="DH12" s="624"/>
      <c r="DI12" s="624"/>
      <c r="DJ12" s="624"/>
      <c r="DK12" s="624"/>
      <c r="DL12" s="624"/>
      <c r="DM12" s="624"/>
      <c r="DN12" s="624"/>
      <c r="DO12" s="624"/>
      <c r="DP12" s="625"/>
      <c r="DQ12" s="632">
        <v>1245199</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236</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8618441</v>
      </c>
      <c r="BH13" s="624"/>
      <c r="BI13" s="624"/>
      <c r="BJ13" s="624"/>
      <c r="BK13" s="624"/>
      <c r="BL13" s="624"/>
      <c r="BM13" s="624"/>
      <c r="BN13" s="625"/>
      <c r="BO13" s="626">
        <v>54.2</v>
      </c>
      <c r="BP13" s="626"/>
      <c r="BQ13" s="626"/>
      <c r="BR13" s="626"/>
      <c r="BS13" s="627" t="s">
        <v>236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4295628</v>
      </c>
      <c r="CS13" s="624"/>
      <c r="CT13" s="624"/>
      <c r="CU13" s="624"/>
      <c r="CV13" s="624"/>
      <c r="CW13" s="624"/>
      <c r="CX13" s="624"/>
      <c r="CY13" s="625"/>
      <c r="CZ13" s="626">
        <v>7.8</v>
      </c>
      <c r="DA13" s="626"/>
      <c r="DB13" s="626"/>
      <c r="DC13" s="626"/>
      <c r="DD13" s="632">
        <v>1914531</v>
      </c>
      <c r="DE13" s="624"/>
      <c r="DF13" s="624"/>
      <c r="DG13" s="624"/>
      <c r="DH13" s="624"/>
      <c r="DI13" s="624"/>
      <c r="DJ13" s="624"/>
      <c r="DK13" s="624"/>
      <c r="DL13" s="624"/>
      <c r="DM13" s="624"/>
      <c r="DN13" s="624"/>
      <c r="DO13" s="624"/>
      <c r="DP13" s="625"/>
      <c r="DQ13" s="632">
        <v>3190909</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236</v>
      </c>
      <c r="S14" s="624"/>
      <c r="T14" s="624"/>
      <c r="U14" s="624"/>
      <c r="V14" s="624"/>
      <c r="W14" s="624"/>
      <c r="X14" s="624"/>
      <c r="Y14" s="625"/>
      <c r="Z14" s="626" t="s">
        <v>236</v>
      </c>
      <c r="AA14" s="626"/>
      <c r="AB14" s="626"/>
      <c r="AC14" s="626"/>
      <c r="AD14" s="627" t="s">
        <v>236</v>
      </c>
      <c r="AE14" s="627"/>
      <c r="AF14" s="627"/>
      <c r="AG14" s="627"/>
      <c r="AH14" s="627"/>
      <c r="AI14" s="627"/>
      <c r="AJ14" s="627"/>
      <c r="AK14" s="627"/>
      <c r="AL14" s="628" t="s">
        <v>236</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446526</v>
      </c>
      <c r="BH14" s="624"/>
      <c r="BI14" s="624"/>
      <c r="BJ14" s="624"/>
      <c r="BK14" s="624"/>
      <c r="BL14" s="624"/>
      <c r="BM14" s="624"/>
      <c r="BN14" s="625"/>
      <c r="BO14" s="626">
        <v>2.8</v>
      </c>
      <c r="BP14" s="626"/>
      <c r="BQ14" s="626"/>
      <c r="BR14" s="626"/>
      <c r="BS14" s="627" t="s">
        <v>236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1583026</v>
      </c>
      <c r="CS14" s="624"/>
      <c r="CT14" s="624"/>
      <c r="CU14" s="624"/>
      <c r="CV14" s="624"/>
      <c r="CW14" s="624"/>
      <c r="CX14" s="624"/>
      <c r="CY14" s="625"/>
      <c r="CZ14" s="626">
        <v>2.9</v>
      </c>
      <c r="DA14" s="626"/>
      <c r="DB14" s="626"/>
      <c r="DC14" s="626"/>
      <c r="DD14" s="632">
        <v>300515</v>
      </c>
      <c r="DE14" s="624"/>
      <c r="DF14" s="624"/>
      <c r="DG14" s="624"/>
      <c r="DH14" s="624"/>
      <c r="DI14" s="624"/>
      <c r="DJ14" s="624"/>
      <c r="DK14" s="624"/>
      <c r="DL14" s="624"/>
      <c r="DM14" s="624"/>
      <c r="DN14" s="624"/>
      <c r="DO14" s="624"/>
      <c r="DP14" s="625"/>
      <c r="DQ14" s="632">
        <v>1338550</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236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846046</v>
      </c>
      <c r="BH15" s="624"/>
      <c r="BI15" s="624"/>
      <c r="BJ15" s="624"/>
      <c r="BK15" s="624"/>
      <c r="BL15" s="624"/>
      <c r="BM15" s="624"/>
      <c r="BN15" s="625"/>
      <c r="BO15" s="626">
        <v>5.3</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5249594</v>
      </c>
      <c r="CS15" s="624"/>
      <c r="CT15" s="624"/>
      <c r="CU15" s="624"/>
      <c r="CV15" s="624"/>
      <c r="CW15" s="624"/>
      <c r="CX15" s="624"/>
      <c r="CY15" s="625"/>
      <c r="CZ15" s="626">
        <v>9.5</v>
      </c>
      <c r="DA15" s="626"/>
      <c r="DB15" s="626"/>
      <c r="DC15" s="626"/>
      <c r="DD15" s="632">
        <v>1394422</v>
      </c>
      <c r="DE15" s="624"/>
      <c r="DF15" s="624"/>
      <c r="DG15" s="624"/>
      <c r="DH15" s="624"/>
      <c r="DI15" s="624"/>
      <c r="DJ15" s="624"/>
      <c r="DK15" s="624"/>
      <c r="DL15" s="624"/>
      <c r="DM15" s="624"/>
      <c r="DN15" s="624"/>
      <c r="DO15" s="624"/>
      <c r="DP15" s="625"/>
      <c r="DQ15" s="632">
        <v>3579556</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33004</v>
      </c>
      <c r="S16" s="624"/>
      <c r="T16" s="624"/>
      <c r="U16" s="624"/>
      <c r="V16" s="624"/>
      <c r="W16" s="624"/>
      <c r="X16" s="624"/>
      <c r="Y16" s="625"/>
      <c r="Z16" s="626">
        <v>0.1</v>
      </c>
      <c r="AA16" s="626"/>
      <c r="AB16" s="626"/>
      <c r="AC16" s="626"/>
      <c r="AD16" s="627">
        <v>33004</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29948</v>
      </c>
      <c r="CS16" s="624"/>
      <c r="CT16" s="624"/>
      <c r="CU16" s="624"/>
      <c r="CV16" s="624"/>
      <c r="CW16" s="624"/>
      <c r="CX16" s="624"/>
      <c r="CY16" s="625"/>
      <c r="CZ16" s="626">
        <v>0.1</v>
      </c>
      <c r="DA16" s="626"/>
      <c r="DB16" s="626"/>
      <c r="DC16" s="626"/>
      <c r="DD16" s="632" t="s">
        <v>236</v>
      </c>
      <c r="DE16" s="624"/>
      <c r="DF16" s="624"/>
      <c r="DG16" s="624"/>
      <c r="DH16" s="624"/>
      <c r="DI16" s="624"/>
      <c r="DJ16" s="624"/>
      <c r="DK16" s="624"/>
      <c r="DL16" s="624"/>
      <c r="DM16" s="624"/>
      <c r="DN16" s="624"/>
      <c r="DO16" s="624"/>
      <c r="DP16" s="625"/>
      <c r="DQ16" s="632">
        <v>8571</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247327</v>
      </c>
      <c r="S17" s="624"/>
      <c r="T17" s="624"/>
      <c r="U17" s="624"/>
      <c r="V17" s="624"/>
      <c r="W17" s="624"/>
      <c r="X17" s="624"/>
      <c r="Y17" s="625"/>
      <c r="Z17" s="626">
        <v>0.4</v>
      </c>
      <c r="AA17" s="626"/>
      <c r="AB17" s="626"/>
      <c r="AC17" s="626"/>
      <c r="AD17" s="627">
        <v>247327</v>
      </c>
      <c r="AE17" s="627"/>
      <c r="AF17" s="627"/>
      <c r="AG17" s="627"/>
      <c r="AH17" s="627"/>
      <c r="AI17" s="627"/>
      <c r="AJ17" s="627"/>
      <c r="AK17" s="627"/>
      <c r="AL17" s="628">
        <v>0.9</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236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5206249</v>
      </c>
      <c r="CS17" s="624"/>
      <c r="CT17" s="624"/>
      <c r="CU17" s="624"/>
      <c r="CV17" s="624"/>
      <c r="CW17" s="624"/>
      <c r="CX17" s="624"/>
      <c r="CY17" s="625"/>
      <c r="CZ17" s="626">
        <v>9.4</v>
      </c>
      <c r="DA17" s="626"/>
      <c r="DB17" s="626"/>
      <c r="DC17" s="626"/>
      <c r="DD17" s="632" t="s">
        <v>236</v>
      </c>
      <c r="DE17" s="624"/>
      <c r="DF17" s="624"/>
      <c r="DG17" s="624"/>
      <c r="DH17" s="624"/>
      <c r="DI17" s="624"/>
      <c r="DJ17" s="624"/>
      <c r="DK17" s="624"/>
      <c r="DL17" s="624"/>
      <c r="DM17" s="624"/>
      <c r="DN17" s="624"/>
      <c r="DO17" s="624"/>
      <c r="DP17" s="625"/>
      <c r="DQ17" s="632">
        <v>5019154</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119826</v>
      </c>
      <c r="S18" s="624"/>
      <c r="T18" s="624"/>
      <c r="U18" s="624"/>
      <c r="V18" s="624"/>
      <c r="W18" s="624"/>
      <c r="X18" s="624"/>
      <c r="Y18" s="625"/>
      <c r="Z18" s="626">
        <v>0.2</v>
      </c>
      <c r="AA18" s="626"/>
      <c r="AB18" s="626"/>
      <c r="AC18" s="626"/>
      <c r="AD18" s="627">
        <v>119826</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236</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236</v>
      </c>
      <c r="DA18" s="626"/>
      <c r="DB18" s="626"/>
      <c r="DC18" s="626"/>
      <c r="DD18" s="632" t="s">
        <v>236</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110469</v>
      </c>
      <c r="S19" s="624"/>
      <c r="T19" s="624"/>
      <c r="U19" s="624"/>
      <c r="V19" s="624"/>
      <c r="W19" s="624"/>
      <c r="X19" s="624"/>
      <c r="Y19" s="625"/>
      <c r="Z19" s="626">
        <v>0.2</v>
      </c>
      <c r="AA19" s="626"/>
      <c r="AB19" s="626"/>
      <c r="AC19" s="626"/>
      <c r="AD19" s="627">
        <v>110469</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5183</v>
      </c>
      <c r="BH19" s="624"/>
      <c r="BI19" s="624"/>
      <c r="BJ19" s="624"/>
      <c r="BK19" s="624"/>
      <c r="BL19" s="624"/>
      <c r="BM19" s="624"/>
      <c r="BN19" s="625"/>
      <c r="BO19" s="626">
        <v>0</v>
      </c>
      <c r="BP19" s="626"/>
      <c r="BQ19" s="626"/>
      <c r="BR19" s="626"/>
      <c r="BS19" s="627" t="s">
        <v>236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236</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9357</v>
      </c>
      <c r="S20" s="624"/>
      <c r="T20" s="624"/>
      <c r="U20" s="624"/>
      <c r="V20" s="624"/>
      <c r="W20" s="624"/>
      <c r="X20" s="624"/>
      <c r="Y20" s="625"/>
      <c r="Z20" s="626">
        <v>0</v>
      </c>
      <c r="AA20" s="626"/>
      <c r="AB20" s="626"/>
      <c r="AC20" s="626"/>
      <c r="AD20" s="627">
        <v>9357</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5183</v>
      </c>
      <c r="BH20" s="624"/>
      <c r="BI20" s="624"/>
      <c r="BJ20" s="624"/>
      <c r="BK20" s="624"/>
      <c r="BL20" s="624"/>
      <c r="BM20" s="624"/>
      <c r="BN20" s="625"/>
      <c r="BO20" s="626">
        <v>0</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55253057</v>
      </c>
      <c r="CS20" s="624"/>
      <c r="CT20" s="624"/>
      <c r="CU20" s="624"/>
      <c r="CV20" s="624"/>
      <c r="CW20" s="624"/>
      <c r="CX20" s="624"/>
      <c r="CY20" s="625"/>
      <c r="CZ20" s="626">
        <v>100</v>
      </c>
      <c r="DA20" s="626"/>
      <c r="DB20" s="626"/>
      <c r="DC20" s="626"/>
      <c r="DD20" s="632">
        <v>8006691</v>
      </c>
      <c r="DE20" s="624"/>
      <c r="DF20" s="624"/>
      <c r="DG20" s="624"/>
      <c r="DH20" s="624"/>
      <c r="DI20" s="624"/>
      <c r="DJ20" s="624"/>
      <c r="DK20" s="624"/>
      <c r="DL20" s="624"/>
      <c r="DM20" s="624"/>
      <c r="DN20" s="624"/>
      <c r="DO20" s="624"/>
      <c r="DP20" s="625"/>
      <c r="DQ20" s="632">
        <v>35034431</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10347469</v>
      </c>
      <c r="S21" s="624"/>
      <c r="T21" s="624"/>
      <c r="U21" s="624"/>
      <c r="V21" s="624"/>
      <c r="W21" s="624"/>
      <c r="X21" s="624"/>
      <c r="Y21" s="625"/>
      <c r="Z21" s="626">
        <v>17.399999999999999</v>
      </c>
      <c r="AA21" s="626"/>
      <c r="AB21" s="626"/>
      <c r="AC21" s="626"/>
      <c r="AD21" s="627">
        <v>9228329</v>
      </c>
      <c r="AE21" s="627"/>
      <c r="AF21" s="627"/>
      <c r="AG21" s="627"/>
      <c r="AH21" s="627"/>
      <c r="AI21" s="627"/>
      <c r="AJ21" s="627"/>
      <c r="AK21" s="627"/>
      <c r="AL21" s="628">
        <v>32.1</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5183</v>
      </c>
      <c r="BH21" s="624"/>
      <c r="BI21" s="624"/>
      <c r="BJ21" s="624"/>
      <c r="BK21" s="624"/>
      <c r="BL21" s="624"/>
      <c r="BM21" s="624"/>
      <c r="BN21" s="625"/>
      <c r="BO21" s="626">
        <v>0</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9228329</v>
      </c>
      <c r="S22" s="624"/>
      <c r="T22" s="624"/>
      <c r="U22" s="624"/>
      <c r="V22" s="624"/>
      <c r="W22" s="624"/>
      <c r="X22" s="624"/>
      <c r="Y22" s="625"/>
      <c r="Z22" s="626">
        <v>15.5</v>
      </c>
      <c r="AA22" s="626"/>
      <c r="AB22" s="626"/>
      <c r="AC22" s="626"/>
      <c r="AD22" s="627">
        <v>9228329</v>
      </c>
      <c r="AE22" s="627"/>
      <c r="AF22" s="627"/>
      <c r="AG22" s="627"/>
      <c r="AH22" s="627"/>
      <c r="AI22" s="627"/>
      <c r="AJ22" s="627"/>
      <c r="AK22" s="627"/>
      <c r="AL22" s="628">
        <v>32.1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236</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1119140</v>
      </c>
      <c r="S23" s="624"/>
      <c r="T23" s="624"/>
      <c r="U23" s="624"/>
      <c r="V23" s="624"/>
      <c r="W23" s="624"/>
      <c r="X23" s="624"/>
      <c r="Y23" s="625"/>
      <c r="Z23" s="626">
        <v>1.9</v>
      </c>
      <c r="AA23" s="626"/>
      <c r="AB23" s="626"/>
      <c r="AC23" s="626"/>
      <c r="AD23" s="627" t="s">
        <v>236</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236</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236</v>
      </c>
      <c r="AA24" s="626"/>
      <c r="AB24" s="626"/>
      <c r="AC24" s="626"/>
      <c r="AD24" s="627" t="s">
        <v>236</v>
      </c>
      <c r="AE24" s="627"/>
      <c r="AF24" s="627"/>
      <c r="AG24" s="627"/>
      <c r="AH24" s="627"/>
      <c r="AI24" s="627"/>
      <c r="AJ24" s="627"/>
      <c r="AK24" s="627"/>
      <c r="AL24" s="628" t="s">
        <v>236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236</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26195359</v>
      </c>
      <c r="CS24" s="613"/>
      <c r="CT24" s="613"/>
      <c r="CU24" s="613"/>
      <c r="CV24" s="613"/>
      <c r="CW24" s="613"/>
      <c r="CX24" s="613"/>
      <c r="CY24" s="614"/>
      <c r="CZ24" s="617">
        <v>47.4</v>
      </c>
      <c r="DA24" s="618"/>
      <c r="DB24" s="618"/>
      <c r="DC24" s="634"/>
      <c r="DD24" s="658">
        <v>16272758</v>
      </c>
      <c r="DE24" s="613"/>
      <c r="DF24" s="613"/>
      <c r="DG24" s="613"/>
      <c r="DH24" s="613"/>
      <c r="DI24" s="613"/>
      <c r="DJ24" s="613"/>
      <c r="DK24" s="614"/>
      <c r="DL24" s="658">
        <v>16011325</v>
      </c>
      <c r="DM24" s="613"/>
      <c r="DN24" s="613"/>
      <c r="DO24" s="613"/>
      <c r="DP24" s="613"/>
      <c r="DQ24" s="613"/>
      <c r="DR24" s="613"/>
      <c r="DS24" s="613"/>
      <c r="DT24" s="613"/>
      <c r="DU24" s="613"/>
      <c r="DV24" s="614"/>
      <c r="DW24" s="617">
        <v>55.8</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29765841</v>
      </c>
      <c r="S25" s="624"/>
      <c r="T25" s="624"/>
      <c r="U25" s="624"/>
      <c r="V25" s="624"/>
      <c r="W25" s="624"/>
      <c r="X25" s="624"/>
      <c r="Y25" s="625"/>
      <c r="Z25" s="626">
        <v>50.1</v>
      </c>
      <c r="AA25" s="626"/>
      <c r="AB25" s="626"/>
      <c r="AC25" s="626"/>
      <c r="AD25" s="627">
        <v>28646701</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236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8267920</v>
      </c>
      <c r="CS25" s="655"/>
      <c r="CT25" s="655"/>
      <c r="CU25" s="655"/>
      <c r="CV25" s="655"/>
      <c r="CW25" s="655"/>
      <c r="CX25" s="655"/>
      <c r="CY25" s="656"/>
      <c r="CZ25" s="628">
        <v>15</v>
      </c>
      <c r="DA25" s="653"/>
      <c r="DB25" s="653"/>
      <c r="DC25" s="657"/>
      <c r="DD25" s="632">
        <v>7667481</v>
      </c>
      <c r="DE25" s="655"/>
      <c r="DF25" s="655"/>
      <c r="DG25" s="655"/>
      <c r="DH25" s="655"/>
      <c r="DI25" s="655"/>
      <c r="DJ25" s="655"/>
      <c r="DK25" s="656"/>
      <c r="DL25" s="632">
        <v>7580338</v>
      </c>
      <c r="DM25" s="655"/>
      <c r="DN25" s="655"/>
      <c r="DO25" s="655"/>
      <c r="DP25" s="655"/>
      <c r="DQ25" s="655"/>
      <c r="DR25" s="655"/>
      <c r="DS25" s="655"/>
      <c r="DT25" s="655"/>
      <c r="DU25" s="655"/>
      <c r="DV25" s="656"/>
      <c r="DW25" s="628">
        <v>26.4</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10466</v>
      </c>
      <c r="S26" s="624"/>
      <c r="T26" s="624"/>
      <c r="U26" s="624"/>
      <c r="V26" s="624"/>
      <c r="W26" s="624"/>
      <c r="X26" s="624"/>
      <c r="Y26" s="625"/>
      <c r="Z26" s="626">
        <v>0</v>
      </c>
      <c r="AA26" s="626"/>
      <c r="AB26" s="626"/>
      <c r="AC26" s="626"/>
      <c r="AD26" s="627">
        <v>10466</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5199472</v>
      </c>
      <c r="CS26" s="624"/>
      <c r="CT26" s="624"/>
      <c r="CU26" s="624"/>
      <c r="CV26" s="624"/>
      <c r="CW26" s="624"/>
      <c r="CX26" s="624"/>
      <c r="CY26" s="625"/>
      <c r="CZ26" s="628">
        <v>9.4</v>
      </c>
      <c r="DA26" s="653"/>
      <c r="DB26" s="653"/>
      <c r="DC26" s="657"/>
      <c r="DD26" s="632">
        <v>4866064</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244073</v>
      </c>
      <c r="S27" s="624"/>
      <c r="T27" s="624"/>
      <c r="U27" s="624"/>
      <c r="V27" s="624"/>
      <c r="W27" s="624"/>
      <c r="X27" s="624"/>
      <c r="Y27" s="625"/>
      <c r="Z27" s="626">
        <v>0.4</v>
      </c>
      <c r="AA27" s="626"/>
      <c r="AB27" s="626"/>
      <c r="AC27" s="626"/>
      <c r="AD27" s="627" t="s">
        <v>236</v>
      </c>
      <c r="AE27" s="627"/>
      <c r="AF27" s="627"/>
      <c r="AG27" s="627"/>
      <c r="AH27" s="627"/>
      <c r="AI27" s="627"/>
      <c r="AJ27" s="627"/>
      <c r="AK27" s="627"/>
      <c r="AL27" s="628" t="s">
        <v>236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15894260</v>
      </c>
      <c r="BH27" s="624"/>
      <c r="BI27" s="624"/>
      <c r="BJ27" s="624"/>
      <c r="BK27" s="624"/>
      <c r="BL27" s="624"/>
      <c r="BM27" s="624"/>
      <c r="BN27" s="625"/>
      <c r="BO27" s="626">
        <v>100</v>
      </c>
      <c r="BP27" s="626"/>
      <c r="BQ27" s="626"/>
      <c r="BR27" s="626"/>
      <c r="BS27" s="627">
        <v>292819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12721190</v>
      </c>
      <c r="CS27" s="655"/>
      <c r="CT27" s="655"/>
      <c r="CU27" s="655"/>
      <c r="CV27" s="655"/>
      <c r="CW27" s="655"/>
      <c r="CX27" s="655"/>
      <c r="CY27" s="656"/>
      <c r="CZ27" s="628">
        <v>23</v>
      </c>
      <c r="DA27" s="653"/>
      <c r="DB27" s="653"/>
      <c r="DC27" s="657"/>
      <c r="DD27" s="632">
        <v>3586123</v>
      </c>
      <c r="DE27" s="655"/>
      <c r="DF27" s="655"/>
      <c r="DG27" s="655"/>
      <c r="DH27" s="655"/>
      <c r="DI27" s="655"/>
      <c r="DJ27" s="655"/>
      <c r="DK27" s="656"/>
      <c r="DL27" s="632">
        <v>3411833</v>
      </c>
      <c r="DM27" s="655"/>
      <c r="DN27" s="655"/>
      <c r="DO27" s="655"/>
      <c r="DP27" s="655"/>
      <c r="DQ27" s="655"/>
      <c r="DR27" s="655"/>
      <c r="DS27" s="655"/>
      <c r="DT27" s="655"/>
      <c r="DU27" s="655"/>
      <c r="DV27" s="656"/>
      <c r="DW27" s="628">
        <v>11.9</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390488</v>
      </c>
      <c r="S28" s="624"/>
      <c r="T28" s="624"/>
      <c r="U28" s="624"/>
      <c r="V28" s="624"/>
      <c r="W28" s="624"/>
      <c r="X28" s="624"/>
      <c r="Y28" s="625"/>
      <c r="Z28" s="626">
        <v>0.7</v>
      </c>
      <c r="AA28" s="626"/>
      <c r="AB28" s="626"/>
      <c r="AC28" s="626"/>
      <c r="AD28" s="627">
        <v>36820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5206249</v>
      </c>
      <c r="CS28" s="624"/>
      <c r="CT28" s="624"/>
      <c r="CU28" s="624"/>
      <c r="CV28" s="624"/>
      <c r="CW28" s="624"/>
      <c r="CX28" s="624"/>
      <c r="CY28" s="625"/>
      <c r="CZ28" s="628">
        <v>9.4</v>
      </c>
      <c r="DA28" s="653"/>
      <c r="DB28" s="653"/>
      <c r="DC28" s="657"/>
      <c r="DD28" s="632">
        <v>5019154</v>
      </c>
      <c r="DE28" s="624"/>
      <c r="DF28" s="624"/>
      <c r="DG28" s="624"/>
      <c r="DH28" s="624"/>
      <c r="DI28" s="624"/>
      <c r="DJ28" s="624"/>
      <c r="DK28" s="625"/>
      <c r="DL28" s="632">
        <v>5019154</v>
      </c>
      <c r="DM28" s="624"/>
      <c r="DN28" s="624"/>
      <c r="DO28" s="624"/>
      <c r="DP28" s="624"/>
      <c r="DQ28" s="624"/>
      <c r="DR28" s="624"/>
      <c r="DS28" s="624"/>
      <c r="DT28" s="624"/>
      <c r="DU28" s="624"/>
      <c r="DV28" s="625"/>
      <c r="DW28" s="628">
        <v>17.5</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219900</v>
      </c>
      <c r="S29" s="624"/>
      <c r="T29" s="624"/>
      <c r="U29" s="624"/>
      <c r="V29" s="624"/>
      <c r="W29" s="624"/>
      <c r="X29" s="624"/>
      <c r="Y29" s="625"/>
      <c r="Z29" s="626">
        <v>0.4</v>
      </c>
      <c r="AA29" s="626"/>
      <c r="AB29" s="626"/>
      <c r="AC29" s="626"/>
      <c r="AD29" s="627" t="s">
        <v>236</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5206249</v>
      </c>
      <c r="CS29" s="655"/>
      <c r="CT29" s="655"/>
      <c r="CU29" s="655"/>
      <c r="CV29" s="655"/>
      <c r="CW29" s="655"/>
      <c r="CX29" s="655"/>
      <c r="CY29" s="656"/>
      <c r="CZ29" s="628">
        <v>9.4</v>
      </c>
      <c r="DA29" s="653"/>
      <c r="DB29" s="653"/>
      <c r="DC29" s="657"/>
      <c r="DD29" s="632">
        <v>5019154</v>
      </c>
      <c r="DE29" s="655"/>
      <c r="DF29" s="655"/>
      <c r="DG29" s="655"/>
      <c r="DH29" s="655"/>
      <c r="DI29" s="655"/>
      <c r="DJ29" s="655"/>
      <c r="DK29" s="656"/>
      <c r="DL29" s="632">
        <v>5019154</v>
      </c>
      <c r="DM29" s="655"/>
      <c r="DN29" s="655"/>
      <c r="DO29" s="655"/>
      <c r="DP29" s="655"/>
      <c r="DQ29" s="655"/>
      <c r="DR29" s="655"/>
      <c r="DS29" s="655"/>
      <c r="DT29" s="655"/>
      <c r="DU29" s="655"/>
      <c r="DV29" s="656"/>
      <c r="DW29" s="628">
        <v>17.5</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11724479</v>
      </c>
      <c r="S30" s="624"/>
      <c r="T30" s="624"/>
      <c r="U30" s="624"/>
      <c r="V30" s="624"/>
      <c r="W30" s="624"/>
      <c r="X30" s="624"/>
      <c r="Y30" s="625"/>
      <c r="Z30" s="626">
        <v>19.7</v>
      </c>
      <c r="AA30" s="626"/>
      <c r="AB30" s="626"/>
      <c r="AC30" s="626"/>
      <c r="AD30" s="627" t="s">
        <v>236</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4903310</v>
      </c>
      <c r="CS30" s="624"/>
      <c r="CT30" s="624"/>
      <c r="CU30" s="624"/>
      <c r="CV30" s="624"/>
      <c r="CW30" s="624"/>
      <c r="CX30" s="624"/>
      <c r="CY30" s="625"/>
      <c r="CZ30" s="628">
        <v>8.9</v>
      </c>
      <c r="DA30" s="653"/>
      <c r="DB30" s="653"/>
      <c r="DC30" s="657"/>
      <c r="DD30" s="632">
        <v>4727208</v>
      </c>
      <c r="DE30" s="624"/>
      <c r="DF30" s="624"/>
      <c r="DG30" s="624"/>
      <c r="DH30" s="624"/>
      <c r="DI30" s="624"/>
      <c r="DJ30" s="624"/>
      <c r="DK30" s="625"/>
      <c r="DL30" s="632">
        <v>4727208</v>
      </c>
      <c r="DM30" s="624"/>
      <c r="DN30" s="624"/>
      <c r="DO30" s="624"/>
      <c r="DP30" s="624"/>
      <c r="DQ30" s="624"/>
      <c r="DR30" s="624"/>
      <c r="DS30" s="624"/>
      <c r="DT30" s="624"/>
      <c r="DU30" s="624"/>
      <c r="DV30" s="625"/>
      <c r="DW30" s="628">
        <v>16.5</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236</v>
      </c>
      <c r="AA31" s="626"/>
      <c r="AB31" s="626"/>
      <c r="AC31" s="626"/>
      <c r="AD31" s="627" t="s">
        <v>236</v>
      </c>
      <c r="AE31" s="627"/>
      <c r="AF31" s="627"/>
      <c r="AG31" s="627"/>
      <c r="AH31" s="627"/>
      <c r="AI31" s="627"/>
      <c r="AJ31" s="627"/>
      <c r="AK31" s="627"/>
      <c r="AL31" s="628" t="s">
        <v>236</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99.6</v>
      </c>
      <c r="BH31" s="667"/>
      <c r="BI31" s="667"/>
      <c r="BJ31" s="667"/>
      <c r="BK31" s="667"/>
      <c r="BL31" s="667"/>
      <c r="BM31" s="618">
        <v>98</v>
      </c>
      <c r="BN31" s="667"/>
      <c r="BO31" s="667"/>
      <c r="BP31" s="667"/>
      <c r="BQ31" s="668"/>
      <c r="BR31" s="679">
        <v>99.5</v>
      </c>
      <c r="BS31" s="667"/>
      <c r="BT31" s="667"/>
      <c r="BU31" s="667"/>
      <c r="BV31" s="667"/>
      <c r="BW31" s="667"/>
      <c r="BX31" s="618">
        <v>97.9</v>
      </c>
      <c r="BY31" s="667"/>
      <c r="BZ31" s="667"/>
      <c r="CA31" s="667"/>
      <c r="CB31" s="668"/>
      <c r="CD31" s="661"/>
      <c r="CE31" s="662"/>
      <c r="CF31" s="620" t="s">
        <v>315</v>
      </c>
      <c r="CG31" s="621"/>
      <c r="CH31" s="621"/>
      <c r="CI31" s="621"/>
      <c r="CJ31" s="621"/>
      <c r="CK31" s="621"/>
      <c r="CL31" s="621"/>
      <c r="CM31" s="621"/>
      <c r="CN31" s="621"/>
      <c r="CO31" s="621"/>
      <c r="CP31" s="621"/>
      <c r="CQ31" s="622"/>
      <c r="CR31" s="623">
        <v>302939</v>
      </c>
      <c r="CS31" s="655"/>
      <c r="CT31" s="655"/>
      <c r="CU31" s="655"/>
      <c r="CV31" s="655"/>
      <c r="CW31" s="655"/>
      <c r="CX31" s="655"/>
      <c r="CY31" s="656"/>
      <c r="CZ31" s="628">
        <v>0.5</v>
      </c>
      <c r="DA31" s="653"/>
      <c r="DB31" s="653"/>
      <c r="DC31" s="657"/>
      <c r="DD31" s="632">
        <v>291946</v>
      </c>
      <c r="DE31" s="655"/>
      <c r="DF31" s="655"/>
      <c r="DG31" s="655"/>
      <c r="DH31" s="655"/>
      <c r="DI31" s="655"/>
      <c r="DJ31" s="655"/>
      <c r="DK31" s="656"/>
      <c r="DL31" s="632">
        <v>291946</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4102912</v>
      </c>
      <c r="S32" s="624"/>
      <c r="T32" s="624"/>
      <c r="U32" s="624"/>
      <c r="V32" s="624"/>
      <c r="W32" s="624"/>
      <c r="X32" s="624"/>
      <c r="Y32" s="625"/>
      <c r="Z32" s="626">
        <v>6.9</v>
      </c>
      <c r="AA32" s="626"/>
      <c r="AB32" s="626"/>
      <c r="AC32" s="626"/>
      <c r="AD32" s="627" t="s">
        <v>236</v>
      </c>
      <c r="AE32" s="627"/>
      <c r="AF32" s="627"/>
      <c r="AG32" s="627"/>
      <c r="AH32" s="627"/>
      <c r="AI32" s="627"/>
      <c r="AJ32" s="627"/>
      <c r="AK32" s="627"/>
      <c r="AL32" s="628" t="s">
        <v>236</v>
      </c>
      <c r="AM32" s="629"/>
      <c r="AN32" s="629"/>
      <c r="AO32" s="630"/>
      <c r="AP32" s="671"/>
      <c r="AQ32" s="672"/>
      <c r="AR32" s="672"/>
      <c r="AS32" s="672"/>
      <c r="AT32" s="676"/>
      <c r="AU32" s="214" t="s">
        <v>317</v>
      </c>
      <c r="AX32" s="620" t="s">
        <v>318</v>
      </c>
      <c r="AY32" s="621"/>
      <c r="AZ32" s="621"/>
      <c r="BA32" s="621"/>
      <c r="BB32" s="621"/>
      <c r="BC32" s="621"/>
      <c r="BD32" s="621"/>
      <c r="BE32" s="621"/>
      <c r="BF32" s="622"/>
      <c r="BG32" s="680">
        <v>99.6</v>
      </c>
      <c r="BH32" s="655"/>
      <c r="BI32" s="655"/>
      <c r="BJ32" s="655"/>
      <c r="BK32" s="655"/>
      <c r="BL32" s="655"/>
      <c r="BM32" s="629">
        <v>98.9</v>
      </c>
      <c r="BN32" s="655"/>
      <c r="BO32" s="655"/>
      <c r="BP32" s="655"/>
      <c r="BQ32" s="678"/>
      <c r="BR32" s="680">
        <v>99.6</v>
      </c>
      <c r="BS32" s="655"/>
      <c r="BT32" s="655"/>
      <c r="BU32" s="655"/>
      <c r="BV32" s="655"/>
      <c r="BW32" s="655"/>
      <c r="BX32" s="629">
        <v>98.8</v>
      </c>
      <c r="BY32" s="655"/>
      <c r="BZ32" s="655"/>
      <c r="CA32" s="655"/>
      <c r="CB32" s="678"/>
      <c r="CD32" s="663"/>
      <c r="CE32" s="664"/>
      <c r="CF32" s="620" t="s">
        <v>319</v>
      </c>
      <c r="CG32" s="621"/>
      <c r="CH32" s="621"/>
      <c r="CI32" s="621"/>
      <c r="CJ32" s="621"/>
      <c r="CK32" s="621"/>
      <c r="CL32" s="621"/>
      <c r="CM32" s="621"/>
      <c r="CN32" s="621"/>
      <c r="CO32" s="621"/>
      <c r="CP32" s="621"/>
      <c r="CQ32" s="622"/>
      <c r="CR32" s="623" t="s">
        <v>236</v>
      </c>
      <c r="CS32" s="624"/>
      <c r="CT32" s="624"/>
      <c r="CU32" s="624"/>
      <c r="CV32" s="624"/>
      <c r="CW32" s="624"/>
      <c r="CX32" s="624"/>
      <c r="CY32" s="625"/>
      <c r="CZ32" s="628" t="s">
        <v>236</v>
      </c>
      <c r="DA32" s="653"/>
      <c r="DB32" s="653"/>
      <c r="DC32" s="657"/>
      <c r="DD32" s="632" t="s">
        <v>236</v>
      </c>
      <c r="DE32" s="624"/>
      <c r="DF32" s="624"/>
      <c r="DG32" s="624"/>
      <c r="DH32" s="624"/>
      <c r="DI32" s="624"/>
      <c r="DJ32" s="624"/>
      <c r="DK32" s="625"/>
      <c r="DL32" s="632" t="s">
        <v>236</v>
      </c>
      <c r="DM32" s="624"/>
      <c r="DN32" s="624"/>
      <c r="DO32" s="624"/>
      <c r="DP32" s="624"/>
      <c r="DQ32" s="624"/>
      <c r="DR32" s="624"/>
      <c r="DS32" s="624"/>
      <c r="DT32" s="624"/>
      <c r="DU32" s="624"/>
      <c r="DV32" s="625"/>
      <c r="DW32" s="628" t="s">
        <v>236</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98715</v>
      </c>
      <c r="S33" s="624"/>
      <c r="T33" s="624"/>
      <c r="U33" s="624"/>
      <c r="V33" s="624"/>
      <c r="W33" s="624"/>
      <c r="X33" s="624"/>
      <c r="Y33" s="625"/>
      <c r="Z33" s="626">
        <v>0.2</v>
      </c>
      <c r="AA33" s="626"/>
      <c r="AB33" s="626"/>
      <c r="AC33" s="626"/>
      <c r="AD33" s="627">
        <v>12670</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99.5</v>
      </c>
      <c r="BH33" s="682"/>
      <c r="BI33" s="682"/>
      <c r="BJ33" s="682"/>
      <c r="BK33" s="682"/>
      <c r="BL33" s="682"/>
      <c r="BM33" s="683">
        <v>97.3</v>
      </c>
      <c r="BN33" s="682"/>
      <c r="BO33" s="682"/>
      <c r="BP33" s="682"/>
      <c r="BQ33" s="684"/>
      <c r="BR33" s="681">
        <v>99.4</v>
      </c>
      <c r="BS33" s="682"/>
      <c r="BT33" s="682"/>
      <c r="BU33" s="682"/>
      <c r="BV33" s="682"/>
      <c r="BW33" s="682"/>
      <c r="BX33" s="683">
        <v>97.2</v>
      </c>
      <c r="BY33" s="682"/>
      <c r="BZ33" s="682"/>
      <c r="CA33" s="682"/>
      <c r="CB33" s="684"/>
      <c r="CD33" s="620" t="s">
        <v>322</v>
      </c>
      <c r="CE33" s="621"/>
      <c r="CF33" s="621"/>
      <c r="CG33" s="621"/>
      <c r="CH33" s="621"/>
      <c r="CI33" s="621"/>
      <c r="CJ33" s="621"/>
      <c r="CK33" s="621"/>
      <c r="CL33" s="621"/>
      <c r="CM33" s="621"/>
      <c r="CN33" s="621"/>
      <c r="CO33" s="621"/>
      <c r="CP33" s="621"/>
      <c r="CQ33" s="622"/>
      <c r="CR33" s="623">
        <v>21021059</v>
      </c>
      <c r="CS33" s="655"/>
      <c r="CT33" s="655"/>
      <c r="CU33" s="655"/>
      <c r="CV33" s="655"/>
      <c r="CW33" s="655"/>
      <c r="CX33" s="655"/>
      <c r="CY33" s="656"/>
      <c r="CZ33" s="628">
        <v>38</v>
      </c>
      <c r="DA33" s="653"/>
      <c r="DB33" s="653"/>
      <c r="DC33" s="657"/>
      <c r="DD33" s="632">
        <v>16781942</v>
      </c>
      <c r="DE33" s="655"/>
      <c r="DF33" s="655"/>
      <c r="DG33" s="655"/>
      <c r="DH33" s="655"/>
      <c r="DI33" s="655"/>
      <c r="DJ33" s="655"/>
      <c r="DK33" s="656"/>
      <c r="DL33" s="632">
        <v>9599805</v>
      </c>
      <c r="DM33" s="655"/>
      <c r="DN33" s="655"/>
      <c r="DO33" s="655"/>
      <c r="DP33" s="655"/>
      <c r="DQ33" s="655"/>
      <c r="DR33" s="655"/>
      <c r="DS33" s="655"/>
      <c r="DT33" s="655"/>
      <c r="DU33" s="655"/>
      <c r="DV33" s="656"/>
      <c r="DW33" s="628">
        <v>33.4</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906213</v>
      </c>
      <c r="S34" s="624"/>
      <c r="T34" s="624"/>
      <c r="U34" s="624"/>
      <c r="V34" s="624"/>
      <c r="W34" s="624"/>
      <c r="X34" s="624"/>
      <c r="Y34" s="625"/>
      <c r="Z34" s="626">
        <v>1.5</v>
      </c>
      <c r="AA34" s="626"/>
      <c r="AB34" s="626"/>
      <c r="AC34" s="626"/>
      <c r="AD34" s="627" t="s">
        <v>236</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7001994</v>
      </c>
      <c r="CS34" s="624"/>
      <c r="CT34" s="624"/>
      <c r="CU34" s="624"/>
      <c r="CV34" s="624"/>
      <c r="CW34" s="624"/>
      <c r="CX34" s="624"/>
      <c r="CY34" s="625"/>
      <c r="CZ34" s="628">
        <v>12.7</v>
      </c>
      <c r="DA34" s="653"/>
      <c r="DB34" s="653"/>
      <c r="DC34" s="657"/>
      <c r="DD34" s="632">
        <v>5305849</v>
      </c>
      <c r="DE34" s="624"/>
      <c r="DF34" s="624"/>
      <c r="DG34" s="624"/>
      <c r="DH34" s="624"/>
      <c r="DI34" s="624"/>
      <c r="DJ34" s="624"/>
      <c r="DK34" s="625"/>
      <c r="DL34" s="632">
        <v>4240701</v>
      </c>
      <c r="DM34" s="624"/>
      <c r="DN34" s="624"/>
      <c r="DO34" s="624"/>
      <c r="DP34" s="624"/>
      <c r="DQ34" s="624"/>
      <c r="DR34" s="624"/>
      <c r="DS34" s="624"/>
      <c r="DT34" s="624"/>
      <c r="DU34" s="624"/>
      <c r="DV34" s="625"/>
      <c r="DW34" s="628">
        <v>14.8</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2990201</v>
      </c>
      <c r="S35" s="624"/>
      <c r="T35" s="624"/>
      <c r="U35" s="624"/>
      <c r="V35" s="624"/>
      <c r="W35" s="624"/>
      <c r="X35" s="624"/>
      <c r="Y35" s="625"/>
      <c r="Z35" s="626">
        <v>5</v>
      </c>
      <c r="AA35" s="626"/>
      <c r="AB35" s="626"/>
      <c r="AC35" s="626"/>
      <c r="AD35" s="627" t="s">
        <v>236</v>
      </c>
      <c r="AE35" s="627"/>
      <c r="AF35" s="627"/>
      <c r="AG35" s="627"/>
      <c r="AH35" s="627"/>
      <c r="AI35" s="627"/>
      <c r="AJ35" s="627"/>
      <c r="AK35" s="627"/>
      <c r="AL35" s="628" t="s">
        <v>236</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634111</v>
      </c>
      <c r="CS35" s="655"/>
      <c r="CT35" s="655"/>
      <c r="CU35" s="655"/>
      <c r="CV35" s="655"/>
      <c r="CW35" s="655"/>
      <c r="CX35" s="655"/>
      <c r="CY35" s="656"/>
      <c r="CZ35" s="628">
        <v>1.1000000000000001</v>
      </c>
      <c r="DA35" s="653"/>
      <c r="DB35" s="653"/>
      <c r="DC35" s="657"/>
      <c r="DD35" s="632">
        <v>452315</v>
      </c>
      <c r="DE35" s="655"/>
      <c r="DF35" s="655"/>
      <c r="DG35" s="655"/>
      <c r="DH35" s="655"/>
      <c r="DI35" s="655"/>
      <c r="DJ35" s="655"/>
      <c r="DK35" s="656"/>
      <c r="DL35" s="632">
        <v>452315</v>
      </c>
      <c r="DM35" s="655"/>
      <c r="DN35" s="655"/>
      <c r="DO35" s="655"/>
      <c r="DP35" s="655"/>
      <c r="DQ35" s="655"/>
      <c r="DR35" s="655"/>
      <c r="DS35" s="655"/>
      <c r="DT35" s="655"/>
      <c r="DU35" s="655"/>
      <c r="DV35" s="656"/>
      <c r="DW35" s="628">
        <v>1.6</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3839949</v>
      </c>
      <c r="S36" s="624"/>
      <c r="T36" s="624"/>
      <c r="U36" s="624"/>
      <c r="V36" s="624"/>
      <c r="W36" s="624"/>
      <c r="X36" s="624"/>
      <c r="Y36" s="625"/>
      <c r="Z36" s="626">
        <v>6.5</v>
      </c>
      <c r="AA36" s="626"/>
      <c r="AB36" s="626"/>
      <c r="AC36" s="626"/>
      <c r="AD36" s="627" t="s">
        <v>236</v>
      </c>
      <c r="AE36" s="627"/>
      <c r="AF36" s="627"/>
      <c r="AG36" s="627"/>
      <c r="AH36" s="627"/>
      <c r="AI36" s="627"/>
      <c r="AJ36" s="627"/>
      <c r="AK36" s="627"/>
      <c r="AL36" s="628" t="s">
        <v>236</v>
      </c>
      <c r="AM36" s="629"/>
      <c r="AN36" s="629"/>
      <c r="AO36" s="630"/>
      <c r="AP36" s="222"/>
      <c r="AQ36" s="689" t="s">
        <v>330</v>
      </c>
      <c r="AR36" s="690"/>
      <c r="AS36" s="690"/>
      <c r="AT36" s="690"/>
      <c r="AU36" s="690"/>
      <c r="AV36" s="690"/>
      <c r="AW36" s="690"/>
      <c r="AX36" s="690"/>
      <c r="AY36" s="691"/>
      <c r="AZ36" s="612">
        <v>6580330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30385</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4657113</v>
      </c>
      <c r="CS36" s="624"/>
      <c r="CT36" s="624"/>
      <c r="CU36" s="624"/>
      <c r="CV36" s="624"/>
      <c r="CW36" s="624"/>
      <c r="CX36" s="624"/>
      <c r="CY36" s="625"/>
      <c r="CZ36" s="628">
        <v>8.4</v>
      </c>
      <c r="DA36" s="653"/>
      <c r="DB36" s="653"/>
      <c r="DC36" s="657"/>
      <c r="DD36" s="632">
        <v>3856984</v>
      </c>
      <c r="DE36" s="624"/>
      <c r="DF36" s="624"/>
      <c r="DG36" s="624"/>
      <c r="DH36" s="624"/>
      <c r="DI36" s="624"/>
      <c r="DJ36" s="624"/>
      <c r="DK36" s="625"/>
      <c r="DL36" s="632">
        <v>1230062</v>
      </c>
      <c r="DM36" s="624"/>
      <c r="DN36" s="624"/>
      <c r="DO36" s="624"/>
      <c r="DP36" s="624"/>
      <c r="DQ36" s="624"/>
      <c r="DR36" s="624"/>
      <c r="DS36" s="624"/>
      <c r="DT36" s="624"/>
      <c r="DU36" s="624"/>
      <c r="DV36" s="625"/>
      <c r="DW36" s="628">
        <v>4.3</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1323919</v>
      </c>
      <c r="S37" s="624"/>
      <c r="T37" s="624"/>
      <c r="U37" s="624"/>
      <c r="V37" s="624"/>
      <c r="W37" s="624"/>
      <c r="X37" s="624"/>
      <c r="Y37" s="625"/>
      <c r="Z37" s="626">
        <v>2.2000000000000002</v>
      </c>
      <c r="AA37" s="626"/>
      <c r="AB37" s="626"/>
      <c r="AC37" s="626"/>
      <c r="AD37" s="627">
        <v>4267</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1498502</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-161233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51545</v>
      </c>
      <c r="CS37" s="655"/>
      <c r="CT37" s="655"/>
      <c r="CU37" s="655"/>
      <c r="CV37" s="655"/>
      <c r="CW37" s="655"/>
      <c r="CX37" s="655"/>
      <c r="CY37" s="656"/>
      <c r="CZ37" s="628">
        <v>0.1</v>
      </c>
      <c r="DA37" s="653"/>
      <c r="DB37" s="653"/>
      <c r="DC37" s="657"/>
      <c r="DD37" s="632">
        <v>51545</v>
      </c>
      <c r="DE37" s="655"/>
      <c r="DF37" s="655"/>
      <c r="DG37" s="655"/>
      <c r="DH37" s="655"/>
      <c r="DI37" s="655"/>
      <c r="DJ37" s="655"/>
      <c r="DK37" s="656"/>
      <c r="DL37" s="632">
        <v>51545</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3830300</v>
      </c>
      <c r="S38" s="624"/>
      <c r="T38" s="624"/>
      <c r="U38" s="624"/>
      <c r="V38" s="624"/>
      <c r="W38" s="624"/>
      <c r="X38" s="624"/>
      <c r="Y38" s="625"/>
      <c r="Z38" s="626">
        <v>6.4</v>
      </c>
      <c r="AA38" s="626"/>
      <c r="AB38" s="626"/>
      <c r="AC38" s="626"/>
      <c r="AD38" s="627" t="s">
        <v>236</v>
      </c>
      <c r="AE38" s="627"/>
      <c r="AF38" s="627"/>
      <c r="AG38" s="627"/>
      <c r="AH38" s="627"/>
      <c r="AI38" s="627"/>
      <c r="AJ38" s="627"/>
      <c r="AK38" s="627"/>
      <c r="AL38" s="628" t="s">
        <v>236</v>
      </c>
      <c r="AM38" s="629"/>
      <c r="AN38" s="629"/>
      <c r="AO38" s="630"/>
      <c r="AQ38" s="686" t="s">
        <v>338</v>
      </c>
      <c r="AR38" s="687"/>
      <c r="AS38" s="687"/>
      <c r="AT38" s="687"/>
      <c r="AU38" s="687"/>
      <c r="AV38" s="687"/>
      <c r="AW38" s="687"/>
      <c r="AX38" s="687"/>
      <c r="AY38" s="688"/>
      <c r="AZ38" s="623">
        <v>243685</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14309</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4763822</v>
      </c>
      <c r="CS38" s="624"/>
      <c r="CT38" s="624"/>
      <c r="CU38" s="624"/>
      <c r="CV38" s="624"/>
      <c r="CW38" s="624"/>
      <c r="CX38" s="624"/>
      <c r="CY38" s="625"/>
      <c r="CZ38" s="628">
        <v>8.6</v>
      </c>
      <c r="DA38" s="653"/>
      <c r="DB38" s="653"/>
      <c r="DC38" s="657"/>
      <c r="DD38" s="632">
        <v>3820150</v>
      </c>
      <c r="DE38" s="624"/>
      <c r="DF38" s="624"/>
      <c r="DG38" s="624"/>
      <c r="DH38" s="624"/>
      <c r="DI38" s="624"/>
      <c r="DJ38" s="624"/>
      <c r="DK38" s="625"/>
      <c r="DL38" s="632">
        <v>3483759</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236</v>
      </c>
      <c r="AM39" s="629"/>
      <c r="AN39" s="629"/>
      <c r="AO39" s="630"/>
      <c r="AQ39" s="686" t="s">
        <v>342</v>
      </c>
      <c r="AR39" s="687"/>
      <c r="AS39" s="687"/>
      <c r="AT39" s="687"/>
      <c r="AU39" s="687"/>
      <c r="AV39" s="687"/>
      <c r="AW39" s="687"/>
      <c r="AX39" s="687"/>
      <c r="AY39" s="688"/>
      <c r="AZ39" s="623">
        <v>74321</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21571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2779188</v>
      </c>
      <c r="CS39" s="655"/>
      <c r="CT39" s="655"/>
      <c r="CU39" s="655"/>
      <c r="CV39" s="655"/>
      <c r="CW39" s="655"/>
      <c r="CX39" s="655"/>
      <c r="CY39" s="656"/>
      <c r="CZ39" s="628">
        <v>5</v>
      </c>
      <c r="DA39" s="653"/>
      <c r="DB39" s="653"/>
      <c r="DC39" s="657"/>
      <c r="DD39" s="632">
        <v>2773503</v>
      </c>
      <c r="DE39" s="655"/>
      <c r="DF39" s="655"/>
      <c r="DG39" s="655"/>
      <c r="DH39" s="655"/>
      <c r="DI39" s="655"/>
      <c r="DJ39" s="655"/>
      <c r="DK39" s="656"/>
      <c r="DL39" s="632" t="s">
        <v>236</v>
      </c>
      <c r="DM39" s="655"/>
      <c r="DN39" s="655"/>
      <c r="DO39" s="655"/>
      <c r="DP39" s="655"/>
      <c r="DQ39" s="655"/>
      <c r="DR39" s="655"/>
      <c r="DS39" s="655"/>
      <c r="DT39" s="655"/>
      <c r="DU39" s="655"/>
      <c r="DV39" s="656"/>
      <c r="DW39" s="628" t="s">
        <v>236</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t="s">
        <v>236</v>
      </c>
      <c r="S40" s="624"/>
      <c r="T40" s="624"/>
      <c r="U40" s="624"/>
      <c r="V40" s="624"/>
      <c r="W40" s="624"/>
      <c r="X40" s="624"/>
      <c r="Y40" s="625"/>
      <c r="Z40" s="626" t="s">
        <v>236</v>
      </c>
      <c r="AA40" s="626"/>
      <c r="AB40" s="626"/>
      <c r="AC40" s="626"/>
      <c r="AD40" s="627" t="s">
        <v>236</v>
      </c>
      <c r="AE40" s="627"/>
      <c r="AF40" s="627"/>
      <c r="AG40" s="627"/>
      <c r="AH40" s="627"/>
      <c r="AI40" s="627"/>
      <c r="AJ40" s="627"/>
      <c r="AK40" s="627"/>
      <c r="AL40" s="628" t="s">
        <v>236</v>
      </c>
      <c r="AM40" s="629"/>
      <c r="AN40" s="629"/>
      <c r="AO40" s="630"/>
      <c r="AQ40" s="686" t="s">
        <v>346</v>
      </c>
      <c r="AR40" s="687"/>
      <c r="AS40" s="687"/>
      <c r="AT40" s="687"/>
      <c r="AU40" s="687"/>
      <c r="AV40" s="687"/>
      <c r="AW40" s="687"/>
      <c r="AX40" s="687"/>
      <c r="AY40" s="688"/>
      <c r="AZ40" s="623">
        <v>71505</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91</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1184831</v>
      </c>
      <c r="CS40" s="624"/>
      <c r="CT40" s="624"/>
      <c r="CU40" s="624"/>
      <c r="CV40" s="624"/>
      <c r="CW40" s="624"/>
      <c r="CX40" s="624"/>
      <c r="CY40" s="625"/>
      <c r="CZ40" s="628">
        <v>2.1</v>
      </c>
      <c r="DA40" s="653"/>
      <c r="DB40" s="653"/>
      <c r="DC40" s="657"/>
      <c r="DD40" s="632">
        <v>573141</v>
      </c>
      <c r="DE40" s="624"/>
      <c r="DF40" s="624"/>
      <c r="DG40" s="624"/>
      <c r="DH40" s="624"/>
      <c r="DI40" s="624"/>
      <c r="DJ40" s="624"/>
      <c r="DK40" s="625"/>
      <c r="DL40" s="632">
        <v>192968</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59447456</v>
      </c>
      <c r="S41" s="696"/>
      <c r="T41" s="696"/>
      <c r="U41" s="696"/>
      <c r="V41" s="696"/>
      <c r="W41" s="696"/>
      <c r="X41" s="696"/>
      <c r="Y41" s="700"/>
      <c r="Z41" s="701">
        <v>100</v>
      </c>
      <c r="AA41" s="701"/>
      <c r="AB41" s="701"/>
      <c r="AC41" s="701"/>
      <c r="AD41" s="702">
        <v>28710924</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966877</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353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236</v>
      </c>
      <c r="CS41" s="655"/>
      <c r="CT41" s="655"/>
      <c r="CU41" s="655"/>
      <c r="CV41" s="655"/>
      <c r="CW41" s="655"/>
      <c r="CX41" s="655"/>
      <c r="CY41" s="656"/>
      <c r="CZ41" s="628" t="s">
        <v>353</v>
      </c>
      <c r="DA41" s="653"/>
      <c r="DB41" s="653"/>
      <c r="DC41" s="657"/>
      <c r="DD41" s="632" t="s">
        <v>236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3725440</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399</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8036639</v>
      </c>
      <c r="CS42" s="655"/>
      <c r="CT42" s="655"/>
      <c r="CU42" s="655"/>
      <c r="CV42" s="655"/>
      <c r="CW42" s="655"/>
      <c r="CX42" s="655"/>
      <c r="CY42" s="656"/>
      <c r="CZ42" s="628">
        <v>14.5</v>
      </c>
      <c r="DA42" s="653"/>
      <c r="DB42" s="653"/>
      <c r="DC42" s="657"/>
      <c r="DD42" s="632">
        <v>1979731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278947</v>
      </c>
      <c r="CS43" s="655"/>
      <c r="CT43" s="655"/>
      <c r="CU43" s="655"/>
      <c r="CV43" s="655"/>
      <c r="CW43" s="655"/>
      <c r="CX43" s="655"/>
      <c r="CY43" s="656"/>
      <c r="CZ43" s="628">
        <v>0.5</v>
      </c>
      <c r="DA43" s="653"/>
      <c r="DB43" s="653"/>
      <c r="DC43" s="657"/>
      <c r="DD43" s="632">
        <v>278521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361</v>
      </c>
      <c r="CG44" s="621"/>
      <c r="CH44" s="621"/>
      <c r="CI44" s="621"/>
      <c r="CJ44" s="621"/>
      <c r="CK44" s="621"/>
      <c r="CL44" s="621"/>
      <c r="CM44" s="621"/>
      <c r="CN44" s="621"/>
      <c r="CO44" s="621"/>
      <c r="CP44" s="621"/>
      <c r="CQ44" s="622"/>
      <c r="CR44" s="623">
        <v>8006691</v>
      </c>
      <c r="CS44" s="624"/>
      <c r="CT44" s="624"/>
      <c r="CU44" s="624"/>
      <c r="CV44" s="624"/>
      <c r="CW44" s="624"/>
      <c r="CX44" s="624"/>
      <c r="CY44" s="625"/>
      <c r="CZ44" s="628">
        <v>14.5</v>
      </c>
      <c r="DA44" s="629"/>
      <c r="DB44" s="629"/>
      <c r="DC44" s="635"/>
      <c r="DD44" s="632">
        <v>1971160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5440810</v>
      </c>
      <c r="CS45" s="655"/>
      <c r="CT45" s="655"/>
      <c r="CU45" s="655"/>
      <c r="CV45" s="655"/>
      <c r="CW45" s="655"/>
      <c r="CX45" s="655"/>
      <c r="CY45" s="656"/>
      <c r="CZ45" s="628">
        <v>9.8000000000000007</v>
      </c>
      <c r="DA45" s="653"/>
      <c r="DB45" s="653"/>
      <c r="DC45" s="657"/>
      <c r="DD45" s="632">
        <v>477926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2112986</v>
      </c>
      <c r="CS46" s="624"/>
      <c r="CT46" s="624"/>
      <c r="CU46" s="624"/>
      <c r="CV46" s="624"/>
      <c r="CW46" s="624"/>
      <c r="CX46" s="624"/>
      <c r="CY46" s="625"/>
      <c r="CZ46" s="628">
        <v>3.8</v>
      </c>
      <c r="DA46" s="629"/>
      <c r="DB46" s="629"/>
      <c r="DC46" s="635"/>
      <c r="DD46" s="632">
        <v>1092539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v>29948</v>
      </c>
      <c r="CS47" s="655"/>
      <c r="CT47" s="655"/>
      <c r="CU47" s="655"/>
      <c r="CV47" s="655"/>
      <c r="CW47" s="655"/>
      <c r="CX47" s="655"/>
      <c r="CY47" s="656"/>
      <c r="CZ47" s="628">
        <v>0.1</v>
      </c>
      <c r="DA47" s="653"/>
      <c r="DB47" s="653"/>
      <c r="DC47" s="657"/>
      <c r="DD47" s="632">
        <v>8571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353</v>
      </c>
      <c r="CS48" s="624"/>
      <c r="CT48" s="624"/>
      <c r="CU48" s="624"/>
      <c r="CV48" s="624"/>
      <c r="CW48" s="624"/>
      <c r="CX48" s="624"/>
      <c r="CY48" s="625"/>
      <c r="CZ48" s="628" t="s">
        <v>353</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55253057</v>
      </c>
      <c r="CS49" s="682"/>
      <c r="CT49" s="682"/>
      <c r="CU49" s="682"/>
      <c r="CV49" s="682"/>
      <c r="CW49" s="682"/>
      <c r="CX49" s="682"/>
      <c r="CY49" s="711"/>
      <c r="CZ49" s="703">
        <v>100</v>
      </c>
      <c r="DA49" s="712"/>
      <c r="DB49" s="712"/>
      <c r="DC49" s="713"/>
      <c r="DD49" s="714">
        <v>35034431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4ZrXBxjbIyL4bqyJADjO8qaoBPgTjsaYOmyhLwdyeGqGpLtluOXMi5mjy1/u2fX+IegZSr2auyDTNpBir0ZUfg==" saltValue="/FBKeCw46lucFEDMmZsZ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2" zoomScale="55" zoomScaleNormal="55" zoomScaleSheetLayoutView="70" workbookViewId="0">
      <selection activeCell="CH11" sqref="CH11:CL11"/>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59370</v>
      </c>
      <c r="R7" s="753"/>
      <c r="S7" s="753"/>
      <c r="T7" s="753"/>
      <c r="U7" s="753"/>
      <c r="V7" s="753">
        <v>55190</v>
      </c>
      <c r="W7" s="753"/>
      <c r="X7" s="753"/>
      <c r="Y7" s="753"/>
      <c r="Z7" s="753"/>
      <c r="AA7" s="753">
        <v>4180</v>
      </c>
      <c r="AB7" s="753"/>
      <c r="AC7" s="753"/>
      <c r="AD7" s="753"/>
      <c r="AE7" s="754"/>
      <c r="AF7" s="755">
        <v>3984</v>
      </c>
      <c r="AG7" s="756"/>
      <c r="AH7" s="756"/>
      <c r="AI7" s="756"/>
      <c r="AJ7" s="757"/>
      <c r="AK7" s="758">
        <v>2833</v>
      </c>
      <c r="AL7" s="759"/>
      <c r="AM7" s="759"/>
      <c r="AN7" s="759"/>
      <c r="AO7" s="759"/>
      <c r="AP7" s="759">
        <v>60545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7</v>
      </c>
      <c r="CI7" s="744"/>
      <c r="CJ7" s="744"/>
      <c r="CK7" s="744"/>
      <c r="CL7" s="745"/>
      <c r="CM7" s="743">
        <v>29</v>
      </c>
      <c r="CN7" s="744"/>
      <c r="CO7" s="744"/>
      <c r="CP7" s="744"/>
      <c r="CQ7" s="745"/>
      <c r="CR7" s="743">
        <v>10</v>
      </c>
      <c r="CS7" s="744"/>
      <c r="CT7" s="744"/>
      <c r="CU7" s="744"/>
      <c r="CV7" s="745"/>
      <c r="CW7" s="743" t="s">
        <v>585</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108</v>
      </c>
      <c r="R8" s="784"/>
      <c r="S8" s="784"/>
      <c r="T8" s="784"/>
      <c r="U8" s="784"/>
      <c r="V8" s="784">
        <v>108</v>
      </c>
      <c r="W8" s="784"/>
      <c r="X8" s="784"/>
      <c r="Y8" s="784"/>
      <c r="Z8" s="784"/>
      <c r="AA8" s="784" t="s">
        <v>585</v>
      </c>
      <c r="AB8" s="784"/>
      <c r="AC8" s="784"/>
      <c r="AD8" s="784"/>
      <c r="AE8" s="785"/>
      <c r="AF8" s="786" t="s">
        <v>392</v>
      </c>
      <c r="AG8" s="787"/>
      <c r="AH8" s="787"/>
      <c r="AI8" s="787"/>
      <c r="AJ8" s="788"/>
      <c r="AK8" s="769">
        <v>74</v>
      </c>
      <c r="AL8" s="770"/>
      <c r="AM8" s="770"/>
      <c r="AN8" s="770"/>
      <c r="AO8" s="770"/>
      <c r="AP8" s="770">
        <v>21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0</v>
      </c>
      <c r="CI8" s="777"/>
      <c r="CJ8" s="777"/>
      <c r="CK8" s="777"/>
      <c r="CL8" s="778"/>
      <c r="CM8" s="776">
        <v>100</v>
      </c>
      <c r="CN8" s="777"/>
      <c r="CO8" s="777"/>
      <c r="CP8" s="777"/>
      <c r="CQ8" s="778"/>
      <c r="CR8" s="776">
        <v>25</v>
      </c>
      <c r="CS8" s="777"/>
      <c r="CT8" s="777"/>
      <c r="CU8" s="777"/>
      <c r="CV8" s="778"/>
      <c r="CW8" s="776">
        <v>1</v>
      </c>
      <c r="CX8" s="777"/>
      <c r="CY8" s="777"/>
      <c r="CZ8" s="777"/>
      <c r="DA8" s="778"/>
      <c r="DB8" s="776" t="s">
        <v>585</v>
      </c>
      <c r="DC8" s="777"/>
      <c r="DD8" s="777"/>
      <c r="DE8" s="777"/>
      <c r="DF8" s="778"/>
      <c r="DG8" s="776" t="s">
        <v>585</v>
      </c>
      <c r="DH8" s="777"/>
      <c r="DI8" s="777"/>
      <c r="DJ8" s="777"/>
      <c r="DK8" s="778"/>
      <c r="DL8" s="776" t="s">
        <v>585</v>
      </c>
      <c r="DM8" s="777"/>
      <c r="DN8" s="777"/>
      <c r="DO8" s="777"/>
      <c r="DP8" s="778"/>
      <c r="DQ8" s="776" t="s">
        <v>585</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500</v>
      </c>
      <c r="R9" s="784"/>
      <c r="S9" s="784"/>
      <c r="T9" s="784"/>
      <c r="U9" s="784"/>
      <c r="V9" s="784">
        <v>500</v>
      </c>
      <c r="W9" s="784"/>
      <c r="X9" s="784"/>
      <c r="Y9" s="784"/>
      <c r="Z9" s="784"/>
      <c r="AA9" s="784" t="s">
        <v>585</v>
      </c>
      <c r="AB9" s="784"/>
      <c r="AC9" s="784"/>
      <c r="AD9" s="784"/>
      <c r="AE9" s="785"/>
      <c r="AF9" s="786" t="s">
        <v>236</v>
      </c>
      <c r="AG9" s="787"/>
      <c r="AH9" s="787"/>
      <c r="AI9" s="787"/>
      <c r="AJ9" s="788"/>
      <c r="AK9" s="769">
        <v>500</v>
      </c>
      <c r="AL9" s="770"/>
      <c r="AM9" s="770"/>
      <c r="AN9" s="770"/>
      <c r="AO9" s="770"/>
      <c r="AP9" s="770" t="s">
        <v>585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0</v>
      </c>
      <c r="CI9" s="777"/>
      <c r="CJ9" s="777"/>
      <c r="CK9" s="777"/>
      <c r="CL9" s="778"/>
      <c r="CM9" s="776">
        <v>108</v>
      </c>
      <c r="CN9" s="777"/>
      <c r="CO9" s="777"/>
      <c r="CP9" s="777"/>
      <c r="CQ9" s="778"/>
      <c r="CR9" s="776">
        <v>5</v>
      </c>
      <c r="CS9" s="777"/>
      <c r="CT9" s="777"/>
      <c r="CU9" s="777"/>
      <c r="CV9" s="778"/>
      <c r="CW9" s="776" t="s">
        <v>585</v>
      </c>
      <c r="CX9" s="777"/>
      <c r="CY9" s="777"/>
      <c r="CZ9" s="777"/>
      <c r="DA9" s="778"/>
      <c r="DB9" s="776">
        <v>23</v>
      </c>
      <c r="DC9" s="777"/>
      <c r="DD9" s="777"/>
      <c r="DE9" s="777"/>
      <c r="DF9" s="778"/>
      <c r="DG9" s="776" t="s">
        <v>585</v>
      </c>
      <c r="DH9" s="777"/>
      <c r="DI9" s="777"/>
      <c r="DJ9" s="777"/>
      <c r="DK9" s="778"/>
      <c r="DL9" s="776" t="s">
        <v>585</v>
      </c>
      <c r="DM9" s="777"/>
      <c r="DN9" s="777"/>
      <c r="DO9" s="777"/>
      <c r="DP9" s="778"/>
      <c r="DQ9" s="776">
        <v>21</v>
      </c>
      <c r="DR9" s="777"/>
      <c r="DS9" s="777"/>
      <c r="DT9" s="777"/>
      <c r="DU9" s="778"/>
      <c r="DV9" s="773"/>
      <c r="DW9" s="774"/>
      <c r="DX9" s="774"/>
      <c r="DY9" s="774"/>
      <c r="DZ9" s="779"/>
      <c r="EA9" s="234"/>
    </row>
    <row r="10" spans="1:131" s="235" customFormat="1" ht="26.25" customHeight="1" x14ac:dyDescent="0.2">
      <c r="A10" s="238">
        <v>4</v>
      </c>
      <c r="B10" s="780" t="s">
        <v>394</v>
      </c>
      <c r="C10" s="781"/>
      <c r="D10" s="781"/>
      <c r="E10" s="781"/>
      <c r="F10" s="781"/>
      <c r="G10" s="781"/>
      <c r="H10" s="781"/>
      <c r="I10" s="781"/>
      <c r="J10" s="781"/>
      <c r="K10" s="781"/>
      <c r="L10" s="781"/>
      <c r="M10" s="781"/>
      <c r="N10" s="781"/>
      <c r="O10" s="781"/>
      <c r="P10" s="782"/>
      <c r="Q10" s="783">
        <v>23</v>
      </c>
      <c r="R10" s="784"/>
      <c r="S10" s="784"/>
      <c r="T10" s="784"/>
      <c r="U10" s="784"/>
      <c r="V10" s="784">
        <v>10</v>
      </c>
      <c r="W10" s="784"/>
      <c r="X10" s="784"/>
      <c r="Y10" s="784"/>
      <c r="Z10" s="784"/>
      <c r="AA10" s="784">
        <v>13</v>
      </c>
      <c r="AB10" s="784"/>
      <c r="AC10" s="784"/>
      <c r="AD10" s="784"/>
      <c r="AE10" s="785"/>
      <c r="AF10" s="786">
        <v>13</v>
      </c>
      <c r="AG10" s="787"/>
      <c r="AH10" s="787"/>
      <c r="AI10" s="787"/>
      <c r="AJ10" s="788"/>
      <c r="AK10" s="769" t="s">
        <v>585</v>
      </c>
      <c r="AL10" s="770"/>
      <c r="AM10" s="770"/>
      <c r="AN10" s="770"/>
      <c r="AO10" s="770"/>
      <c r="AP10" s="770" t="s">
        <v>585</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594</v>
      </c>
      <c r="BT10" s="774"/>
      <c r="BU10" s="774"/>
      <c r="BV10" s="774"/>
      <c r="BW10" s="774"/>
      <c r="BX10" s="774"/>
      <c r="BY10" s="774"/>
      <c r="BZ10" s="774"/>
      <c r="CA10" s="774"/>
      <c r="CB10" s="774"/>
      <c r="CC10" s="774"/>
      <c r="CD10" s="774"/>
      <c r="CE10" s="774"/>
      <c r="CF10" s="774"/>
      <c r="CG10" s="775"/>
      <c r="CH10" s="776">
        <v>-3</v>
      </c>
      <c r="CI10" s="777"/>
      <c r="CJ10" s="777"/>
      <c r="CK10" s="777"/>
      <c r="CL10" s="778"/>
      <c r="CM10" s="776">
        <v>185</v>
      </c>
      <c r="CN10" s="777"/>
      <c r="CO10" s="777"/>
      <c r="CP10" s="777"/>
      <c r="CQ10" s="778"/>
      <c r="CR10" s="776">
        <v>250</v>
      </c>
      <c r="CS10" s="777"/>
      <c r="CT10" s="777"/>
      <c r="CU10" s="777"/>
      <c r="CV10" s="778"/>
      <c r="CW10" s="776" t="s">
        <v>585</v>
      </c>
      <c r="CX10" s="777"/>
      <c r="CY10" s="777"/>
      <c r="CZ10" s="777"/>
      <c r="DA10" s="778"/>
      <c r="DB10" s="776" t="s">
        <v>585</v>
      </c>
      <c r="DC10" s="777"/>
      <c r="DD10" s="777"/>
      <c r="DE10" s="777"/>
      <c r="DF10" s="778"/>
      <c r="DG10" s="776" t="s">
        <v>585</v>
      </c>
      <c r="DH10" s="777"/>
      <c r="DI10" s="777"/>
      <c r="DJ10" s="777"/>
      <c r="DK10" s="778"/>
      <c r="DL10" s="776" t="s">
        <v>585</v>
      </c>
      <c r="DM10" s="777"/>
      <c r="DN10" s="777"/>
      <c r="DO10" s="777"/>
      <c r="DP10" s="778"/>
      <c r="DQ10" s="776" t="s">
        <v>585</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595</v>
      </c>
      <c r="BT11" s="774"/>
      <c r="BU11" s="774"/>
      <c r="BV11" s="774"/>
      <c r="BW11" s="774"/>
      <c r="BX11" s="774"/>
      <c r="BY11" s="774"/>
      <c r="BZ11" s="774"/>
      <c r="CA11" s="774"/>
      <c r="CB11" s="774"/>
      <c r="CC11" s="774"/>
      <c r="CD11" s="774"/>
      <c r="CE11" s="774"/>
      <c r="CF11" s="774"/>
      <c r="CG11" s="775"/>
      <c r="CH11" s="776">
        <v>22</v>
      </c>
      <c r="CI11" s="777"/>
      <c r="CJ11" s="777"/>
      <c r="CK11" s="777"/>
      <c r="CL11" s="778"/>
      <c r="CM11" s="776">
        <v>33</v>
      </c>
      <c r="CN11" s="777"/>
      <c r="CO11" s="777"/>
      <c r="CP11" s="777"/>
      <c r="CQ11" s="778"/>
      <c r="CR11" s="776">
        <v>5</v>
      </c>
      <c r="CS11" s="777"/>
      <c r="CT11" s="777"/>
      <c r="CU11" s="777"/>
      <c r="CV11" s="778"/>
      <c r="CW11" s="776">
        <v>62</v>
      </c>
      <c r="CX11" s="777"/>
      <c r="CY11" s="777"/>
      <c r="CZ11" s="777"/>
      <c r="DA11" s="778"/>
      <c r="DB11" s="776" t="s">
        <v>585</v>
      </c>
      <c r="DC11" s="777"/>
      <c r="DD11" s="777"/>
      <c r="DE11" s="777"/>
      <c r="DF11" s="778"/>
      <c r="DG11" s="776" t="s">
        <v>585</v>
      </c>
      <c r="DH11" s="777"/>
      <c r="DI11" s="777"/>
      <c r="DJ11" s="777"/>
      <c r="DK11" s="778"/>
      <c r="DL11" s="776" t="s">
        <v>585</v>
      </c>
      <c r="DM11" s="777"/>
      <c r="DN11" s="777"/>
      <c r="DO11" s="777"/>
      <c r="DP11" s="778"/>
      <c r="DQ11" s="776" t="s">
        <v>585</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59447</v>
      </c>
      <c r="R23" s="793"/>
      <c r="S23" s="793"/>
      <c r="T23" s="793"/>
      <c r="U23" s="793"/>
      <c r="V23" s="793">
        <v>55253</v>
      </c>
      <c r="W23" s="793"/>
      <c r="X23" s="793"/>
      <c r="Y23" s="793"/>
      <c r="Z23" s="793"/>
      <c r="AA23" s="793">
        <v>4194</v>
      </c>
      <c r="AB23" s="793"/>
      <c r="AC23" s="793"/>
      <c r="AD23" s="793"/>
      <c r="AE23" s="794"/>
      <c r="AF23" s="795">
        <v>3997</v>
      </c>
      <c r="AG23" s="793"/>
      <c r="AH23" s="793"/>
      <c r="AI23" s="793"/>
      <c r="AJ23" s="796"/>
      <c r="AK23" s="797"/>
      <c r="AL23" s="798"/>
      <c r="AM23" s="798"/>
      <c r="AN23" s="798"/>
      <c r="AO23" s="798"/>
      <c r="AP23" s="793">
        <v>60566</v>
      </c>
      <c r="AQ23" s="793"/>
      <c r="AR23" s="793"/>
      <c r="AS23" s="793"/>
      <c r="AT23" s="793"/>
      <c r="AU23" s="809"/>
      <c r="AV23" s="809"/>
      <c r="AW23" s="809"/>
      <c r="AX23" s="809"/>
      <c r="AY23" s="810"/>
      <c r="AZ23" s="811" t="s">
        <v>236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11985</v>
      </c>
      <c r="R28" s="823"/>
      <c r="S28" s="823"/>
      <c r="T28" s="823"/>
      <c r="U28" s="823"/>
      <c r="V28" s="823">
        <v>11954</v>
      </c>
      <c r="W28" s="823"/>
      <c r="X28" s="823"/>
      <c r="Y28" s="823"/>
      <c r="Z28" s="823"/>
      <c r="AA28" s="823">
        <v>30</v>
      </c>
      <c r="AB28" s="823"/>
      <c r="AC28" s="823"/>
      <c r="AD28" s="823"/>
      <c r="AE28" s="824"/>
      <c r="AF28" s="825">
        <v>30</v>
      </c>
      <c r="AG28" s="823"/>
      <c r="AH28" s="823"/>
      <c r="AI28" s="823"/>
      <c r="AJ28" s="826"/>
      <c r="AK28" s="827">
        <v>1144</v>
      </c>
      <c r="AL28" s="828"/>
      <c r="AM28" s="828"/>
      <c r="AN28" s="828"/>
      <c r="AO28" s="828"/>
      <c r="AP28" s="828" t="s">
        <v>585</v>
      </c>
      <c r="AQ28" s="828"/>
      <c r="AR28" s="828"/>
      <c r="AS28" s="828"/>
      <c r="AT28" s="828"/>
      <c r="AU28" s="828" t="s">
        <v>585</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11963</v>
      </c>
      <c r="R29" s="784"/>
      <c r="S29" s="784"/>
      <c r="T29" s="784"/>
      <c r="U29" s="784"/>
      <c r="V29" s="784">
        <v>11666</v>
      </c>
      <c r="W29" s="784"/>
      <c r="X29" s="784"/>
      <c r="Y29" s="784"/>
      <c r="Z29" s="784"/>
      <c r="AA29" s="784">
        <v>297</v>
      </c>
      <c r="AB29" s="784"/>
      <c r="AC29" s="784"/>
      <c r="AD29" s="784"/>
      <c r="AE29" s="785"/>
      <c r="AF29" s="786">
        <v>297</v>
      </c>
      <c r="AG29" s="787"/>
      <c r="AH29" s="787"/>
      <c r="AI29" s="787"/>
      <c r="AJ29" s="788"/>
      <c r="AK29" s="834">
        <v>1777</v>
      </c>
      <c r="AL29" s="830"/>
      <c r="AM29" s="830"/>
      <c r="AN29" s="830"/>
      <c r="AO29" s="830"/>
      <c r="AP29" s="830" t="s">
        <v>585</v>
      </c>
      <c r="AQ29" s="830"/>
      <c r="AR29" s="830"/>
      <c r="AS29" s="830"/>
      <c r="AT29" s="830"/>
      <c r="AU29" s="830" t="s">
        <v>585</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1626</v>
      </c>
      <c r="R30" s="784"/>
      <c r="S30" s="784"/>
      <c r="T30" s="784"/>
      <c r="U30" s="784"/>
      <c r="V30" s="784">
        <v>1592</v>
      </c>
      <c r="W30" s="784"/>
      <c r="X30" s="784"/>
      <c r="Y30" s="784"/>
      <c r="Z30" s="784"/>
      <c r="AA30" s="784">
        <v>35</v>
      </c>
      <c r="AB30" s="784"/>
      <c r="AC30" s="784"/>
      <c r="AD30" s="784"/>
      <c r="AE30" s="785"/>
      <c r="AF30" s="786">
        <v>35</v>
      </c>
      <c r="AG30" s="787"/>
      <c r="AH30" s="787"/>
      <c r="AI30" s="787"/>
      <c r="AJ30" s="788"/>
      <c r="AK30" s="834">
        <v>511</v>
      </c>
      <c r="AL30" s="830"/>
      <c r="AM30" s="830"/>
      <c r="AN30" s="830"/>
      <c r="AO30" s="830"/>
      <c r="AP30" s="830" t="s">
        <v>585</v>
      </c>
      <c r="AQ30" s="830"/>
      <c r="AR30" s="830"/>
      <c r="AS30" s="830"/>
      <c r="AT30" s="830"/>
      <c r="AU30" s="830" t="s">
        <v>585</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1006</v>
      </c>
      <c r="R31" s="784"/>
      <c r="S31" s="784"/>
      <c r="T31" s="784"/>
      <c r="U31" s="784"/>
      <c r="V31" s="784">
        <v>900</v>
      </c>
      <c r="W31" s="784"/>
      <c r="X31" s="784"/>
      <c r="Y31" s="784"/>
      <c r="Z31" s="784"/>
      <c r="AA31" s="784">
        <v>106</v>
      </c>
      <c r="AB31" s="784"/>
      <c r="AC31" s="784"/>
      <c r="AD31" s="784"/>
      <c r="AE31" s="785"/>
      <c r="AF31" s="786">
        <v>1446</v>
      </c>
      <c r="AG31" s="787"/>
      <c r="AH31" s="787"/>
      <c r="AI31" s="787"/>
      <c r="AJ31" s="788"/>
      <c r="AK31" s="834">
        <v>74</v>
      </c>
      <c r="AL31" s="830"/>
      <c r="AM31" s="830"/>
      <c r="AN31" s="830"/>
      <c r="AO31" s="830"/>
      <c r="AP31" s="830">
        <v>5249</v>
      </c>
      <c r="AQ31" s="830"/>
      <c r="AR31" s="830"/>
      <c r="AS31" s="830"/>
      <c r="AT31" s="830"/>
      <c r="AU31" s="830">
        <v>756</v>
      </c>
      <c r="AV31" s="830"/>
      <c r="AW31" s="830"/>
      <c r="AX31" s="830"/>
      <c r="AY31" s="830"/>
      <c r="AZ31" s="831"/>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147</v>
      </c>
      <c r="R32" s="784"/>
      <c r="S32" s="784"/>
      <c r="T32" s="784"/>
      <c r="U32" s="784"/>
      <c r="V32" s="784">
        <v>180</v>
      </c>
      <c r="W32" s="784"/>
      <c r="X32" s="784"/>
      <c r="Y32" s="784"/>
      <c r="Z32" s="784"/>
      <c r="AA32" s="784">
        <v>-33</v>
      </c>
      <c r="AB32" s="784"/>
      <c r="AC32" s="784"/>
      <c r="AD32" s="784"/>
      <c r="AE32" s="785"/>
      <c r="AF32" s="786">
        <v>10</v>
      </c>
      <c r="AG32" s="787"/>
      <c r="AH32" s="787"/>
      <c r="AI32" s="787"/>
      <c r="AJ32" s="788"/>
      <c r="AK32" s="834">
        <v>244</v>
      </c>
      <c r="AL32" s="830"/>
      <c r="AM32" s="830"/>
      <c r="AN32" s="830"/>
      <c r="AO32" s="830"/>
      <c r="AP32" s="830">
        <v>740</v>
      </c>
      <c r="AQ32" s="830"/>
      <c r="AR32" s="830"/>
      <c r="AS32" s="830"/>
      <c r="AT32" s="830"/>
      <c r="AU32" s="830">
        <v>732</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2331</v>
      </c>
      <c r="R33" s="784"/>
      <c r="S33" s="784"/>
      <c r="T33" s="784"/>
      <c r="U33" s="784"/>
      <c r="V33" s="784">
        <v>2384</v>
      </c>
      <c r="W33" s="784"/>
      <c r="X33" s="784"/>
      <c r="Y33" s="784"/>
      <c r="Z33" s="784"/>
      <c r="AA33" s="784">
        <v>-53</v>
      </c>
      <c r="AB33" s="784"/>
      <c r="AC33" s="784"/>
      <c r="AD33" s="784"/>
      <c r="AE33" s="785"/>
      <c r="AF33" s="786">
        <v>232</v>
      </c>
      <c r="AG33" s="787"/>
      <c r="AH33" s="787"/>
      <c r="AI33" s="787"/>
      <c r="AJ33" s="788"/>
      <c r="AK33" s="834">
        <v>1499</v>
      </c>
      <c r="AL33" s="830"/>
      <c r="AM33" s="830"/>
      <c r="AN33" s="830"/>
      <c r="AO33" s="830"/>
      <c r="AP33" s="830">
        <v>18137</v>
      </c>
      <c r="AQ33" s="830"/>
      <c r="AR33" s="830"/>
      <c r="AS33" s="830"/>
      <c r="AT33" s="830"/>
      <c r="AU33" s="830">
        <v>13186</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416</v>
      </c>
      <c r="C34" s="781"/>
      <c r="D34" s="781"/>
      <c r="E34" s="781"/>
      <c r="F34" s="781"/>
      <c r="G34" s="781"/>
      <c r="H34" s="781"/>
      <c r="I34" s="781"/>
      <c r="J34" s="781"/>
      <c r="K34" s="781"/>
      <c r="L34" s="781"/>
      <c r="M34" s="781"/>
      <c r="N34" s="781"/>
      <c r="O34" s="781"/>
      <c r="P34" s="782"/>
      <c r="Q34" s="783">
        <v>6</v>
      </c>
      <c r="R34" s="784"/>
      <c r="S34" s="784"/>
      <c r="T34" s="784"/>
      <c r="U34" s="784"/>
      <c r="V34" s="784">
        <v>5</v>
      </c>
      <c r="W34" s="784"/>
      <c r="X34" s="784"/>
      <c r="Y34" s="784"/>
      <c r="Z34" s="784"/>
      <c r="AA34" s="784">
        <v>0</v>
      </c>
      <c r="AB34" s="784"/>
      <c r="AC34" s="784"/>
      <c r="AD34" s="784"/>
      <c r="AE34" s="785"/>
      <c r="AF34" s="786">
        <v>0</v>
      </c>
      <c r="AG34" s="787"/>
      <c r="AH34" s="787"/>
      <c r="AI34" s="787"/>
      <c r="AJ34" s="788"/>
      <c r="AK34" s="834" t="s">
        <v>585</v>
      </c>
      <c r="AL34" s="830"/>
      <c r="AM34" s="830"/>
      <c r="AN34" s="830"/>
      <c r="AO34" s="830"/>
      <c r="AP34" s="830" t="s">
        <v>585</v>
      </c>
      <c r="AQ34" s="830"/>
      <c r="AR34" s="830"/>
      <c r="AS34" s="830"/>
      <c r="AT34" s="830"/>
      <c r="AU34" s="830" t="s">
        <v>585</v>
      </c>
      <c r="AV34" s="830"/>
      <c r="AW34" s="830"/>
      <c r="AX34" s="830"/>
      <c r="AY34" s="830"/>
      <c r="AZ34" s="831"/>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418</v>
      </c>
      <c r="C35" s="781"/>
      <c r="D35" s="781"/>
      <c r="E35" s="781"/>
      <c r="F35" s="781"/>
      <c r="G35" s="781"/>
      <c r="H35" s="781"/>
      <c r="I35" s="781"/>
      <c r="J35" s="781"/>
      <c r="K35" s="781"/>
      <c r="L35" s="781"/>
      <c r="M35" s="781"/>
      <c r="N35" s="781"/>
      <c r="O35" s="781"/>
      <c r="P35" s="782"/>
      <c r="Q35" s="783">
        <v>18</v>
      </c>
      <c r="R35" s="784"/>
      <c r="S35" s="784"/>
      <c r="T35" s="784"/>
      <c r="U35" s="784"/>
      <c r="V35" s="784">
        <v>18</v>
      </c>
      <c r="W35" s="784"/>
      <c r="X35" s="784"/>
      <c r="Y35" s="784"/>
      <c r="Z35" s="784"/>
      <c r="AA35" s="784">
        <v>0</v>
      </c>
      <c r="AB35" s="784"/>
      <c r="AC35" s="784"/>
      <c r="AD35" s="784"/>
      <c r="AE35" s="785"/>
      <c r="AF35" s="786" t="s">
        <v>236</v>
      </c>
      <c r="AG35" s="787"/>
      <c r="AH35" s="787"/>
      <c r="AI35" s="787"/>
      <c r="AJ35" s="788"/>
      <c r="AK35" s="834">
        <v>18</v>
      </c>
      <c r="AL35" s="830"/>
      <c r="AM35" s="830"/>
      <c r="AN35" s="830"/>
      <c r="AO35" s="830"/>
      <c r="AP35" s="830" t="s">
        <v>585</v>
      </c>
      <c r="AQ35" s="830"/>
      <c r="AR35" s="830"/>
      <c r="AS35" s="830"/>
      <c r="AT35" s="830"/>
      <c r="AU35" s="830" t="s">
        <v>585</v>
      </c>
      <c r="AV35" s="830"/>
      <c r="AW35" s="830"/>
      <c r="AX35" s="830"/>
      <c r="AY35" s="830"/>
      <c r="AZ35" s="831"/>
      <c r="BA35" s="831"/>
      <c r="BB35" s="831"/>
      <c r="BC35" s="831"/>
      <c r="BD35" s="831"/>
      <c r="BE35" s="832" t="s">
        <v>419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420</v>
      </c>
      <c r="C36" s="781"/>
      <c r="D36" s="781"/>
      <c r="E36" s="781"/>
      <c r="F36" s="781"/>
      <c r="G36" s="781"/>
      <c r="H36" s="781"/>
      <c r="I36" s="781"/>
      <c r="J36" s="781"/>
      <c r="K36" s="781"/>
      <c r="L36" s="781"/>
      <c r="M36" s="781"/>
      <c r="N36" s="781"/>
      <c r="O36" s="781"/>
      <c r="P36" s="782"/>
      <c r="Q36" s="783">
        <v>55</v>
      </c>
      <c r="R36" s="784"/>
      <c r="S36" s="784"/>
      <c r="T36" s="784"/>
      <c r="U36" s="784"/>
      <c r="V36" s="784">
        <v>55</v>
      </c>
      <c r="W36" s="784"/>
      <c r="X36" s="784"/>
      <c r="Y36" s="784"/>
      <c r="Z36" s="784"/>
      <c r="AA36" s="784">
        <v>0</v>
      </c>
      <c r="AB36" s="784"/>
      <c r="AC36" s="784"/>
      <c r="AD36" s="784"/>
      <c r="AE36" s="785"/>
      <c r="AF36" s="786" t="s">
        <v>236</v>
      </c>
      <c r="AG36" s="787"/>
      <c r="AH36" s="787"/>
      <c r="AI36" s="787"/>
      <c r="AJ36" s="788"/>
      <c r="AK36" s="834">
        <v>54</v>
      </c>
      <c r="AL36" s="830"/>
      <c r="AM36" s="830"/>
      <c r="AN36" s="830"/>
      <c r="AO36" s="830"/>
      <c r="AP36" s="830">
        <v>155</v>
      </c>
      <c r="AQ36" s="830"/>
      <c r="AR36" s="830"/>
      <c r="AS36" s="830"/>
      <c r="AT36" s="830"/>
      <c r="AU36" s="830">
        <v>149</v>
      </c>
      <c r="AV36" s="830"/>
      <c r="AW36" s="830"/>
      <c r="AX36" s="830"/>
      <c r="AY36" s="830"/>
      <c r="AZ36" s="831"/>
      <c r="BA36" s="831"/>
      <c r="BB36" s="831"/>
      <c r="BC36" s="831"/>
      <c r="BD36" s="831"/>
      <c r="BE36" s="832" t="s">
        <v>419</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2051</v>
      </c>
      <c r="AG63" s="844"/>
      <c r="AH63" s="844"/>
      <c r="AI63" s="844"/>
      <c r="AJ63" s="845"/>
      <c r="AK63" s="846"/>
      <c r="AL63" s="841"/>
      <c r="AM63" s="841"/>
      <c r="AN63" s="841"/>
      <c r="AO63" s="841"/>
      <c r="AP63" s="844">
        <v>24281</v>
      </c>
      <c r="AQ63" s="844"/>
      <c r="AR63" s="844"/>
      <c r="AS63" s="844"/>
      <c r="AT63" s="844"/>
      <c r="AU63" s="844">
        <v>14823</v>
      </c>
      <c r="AV63" s="844"/>
      <c r="AW63" s="844"/>
      <c r="AX63" s="844"/>
      <c r="AY63" s="844"/>
      <c r="AZ63" s="848"/>
      <c r="BA63" s="848"/>
      <c r="BB63" s="848"/>
      <c r="BC63" s="848"/>
      <c r="BD63" s="848"/>
      <c r="BE63" s="849"/>
      <c r="BF63" s="849"/>
      <c r="BG63" s="849"/>
      <c r="BH63" s="849"/>
      <c r="BI63" s="850"/>
      <c r="BJ63" s="851" t="s">
        <v>236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401</v>
      </c>
      <c r="W66" s="734"/>
      <c r="X66" s="734"/>
      <c r="Y66" s="734"/>
      <c r="Z66" s="735"/>
      <c r="AA66" s="733" t="s">
        <v>426</v>
      </c>
      <c r="AB66" s="734"/>
      <c r="AC66" s="734"/>
      <c r="AD66" s="734"/>
      <c r="AE66" s="735"/>
      <c r="AF66" s="854" t="s">
        <v>403</v>
      </c>
      <c r="AG66" s="815"/>
      <c r="AH66" s="815"/>
      <c r="AI66" s="815"/>
      <c r="AJ66" s="855"/>
      <c r="AK66" s="733" t="s">
        <v>404</v>
      </c>
      <c r="AL66" s="728"/>
      <c r="AM66" s="728"/>
      <c r="AN66" s="728"/>
      <c r="AO66" s="729"/>
      <c r="AP66" s="733" t="s">
        <v>405</v>
      </c>
      <c r="AQ66" s="734"/>
      <c r="AR66" s="734"/>
      <c r="AS66" s="734"/>
      <c r="AT66" s="735"/>
      <c r="AU66" s="733" t="s">
        <v>427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544</v>
      </c>
      <c r="R68" s="866"/>
      <c r="S68" s="866"/>
      <c r="T68" s="866"/>
      <c r="U68" s="866"/>
      <c r="V68" s="866">
        <v>542</v>
      </c>
      <c r="W68" s="866"/>
      <c r="X68" s="866"/>
      <c r="Y68" s="866"/>
      <c r="Z68" s="866"/>
      <c r="AA68" s="866">
        <v>2</v>
      </c>
      <c r="AB68" s="866"/>
      <c r="AC68" s="866"/>
      <c r="AD68" s="866"/>
      <c r="AE68" s="866"/>
      <c r="AF68" s="866">
        <v>2</v>
      </c>
      <c r="AG68" s="866"/>
      <c r="AH68" s="866"/>
      <c r="AI68" s="866"/>
      <c r="AJ68" s="866"/>
      <c r="AK68" s="866" t="s">
        <v>585</v>
      </c>
      <c r="AL68" s="866"/>
      <c r="AM68" s="866"/>
      <c r="AN68" s="866"/>
      <c r="AO68" s="866"/>
      <c r="AP68" s="866" t="s">
        <v>585</v>
      </c>
      <c r="AQ68" s="866"/>
      <c r="AR68" s="866"/>
      <c r="AS68" s="866"/>
      <c r="AT68" s="866"/>
      <c r="AU68" s="866" t="s">
        <v>585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21</v>
      </c>
      <c r="R69" s="830"/>
      <c r="S69" s="830"/>
      <c r="T69" s="830"/>
      <c r="U69" s="830"/>
      <c r="V69" s="830">
        <v>18</v>
      </c>
      <c r="W69" s="830"/>
      <c r="X69" s="830"/>
      <c r="Y69" s="830"/>
      <c r="Z69" s="830"/>
      <c r="AA69" s="830">
        <v>2</v>
      </c>
      <c r="AB69" s="830"/>
      <c r="AC69" s="830"/>
      <c r="AD69" s="830"/>
      <c r="AE69" s="830"/>
      <c r="AF69" s="830">
        <v>2</v>
      </c>
      <c r="AG69" s="830"/>
      <c r="AH69" s="830"/>
      <c r="AI69" s="830"/>
      <c r="AJ69" s="830"/>
      <c r="AK69" s="830">
        <v>1</v>
      </c>
      <c r="AL69" s="830"/>
      <c r="AM69" s="830"/>
      <c r="AN69" s="830"/>
      <c r="AO69" s="830"/>
      <c r="AP69" s="830" t="s">
        <v>585</v>
      </c>
      <c r="AQ69" s="830"/>
      <c r="AR69" s="830"/>
      <c r="AS69" s="830"/>
      <c r="AT69" s="830"/>
      <c r="AU69" s="830" t="s">
        <v>585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161</v>
      </c>
      <c r="R70" s="830"/>
      <c r="S70" s="830"/>
      <c r="T70" s="830"/>
      <c r="U70" s="830"/>
      <c r="V70" s="830">
        <v>99</v>
      </c>
      <c r="W70" s="830"/>
      <c r="X70" s="830"/>
      <c r="Y70" s="830"/>
      <c r="Z70" s="830"/>
      <c r="AA70" s="830">
        <v>62</v>
      </c>
      <c r="AB70" s="830"/>
      <c r="AC70" s="830"/>
      <c r="AD70" s="830"/>
      <c r="AE70" s="830"/>
      <c r="AF70" s="830">
        <v>62</v>
      </c>
      <c r="AG70" s="830"/>
      <c r="AH70" s="830"/>
      <c r="AI70" s="830"/>
      <c r="AJ70" s="830"/>
      <c r="AK70" s="830" t="s">
        <v>585</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589</v>
      </c>
      <c r="C71" s="874"/>
      <c r="D71" s="874"/>
      <c r="E71" s="874"/>
      <c r="F71" s="874"/>
      <c r="G71" s="874"/>
      <c r="H71" s="874"/>
      <c r="I71" s="874"/>
      <c r="J71" s="874"/>
      <c r="K71" s="874"/>
      <c r="L71" s="874"/>
      <c r="M71" s="874"/>
      <c r="N71" s="874"/>
      <c r="O71" s="874"/>
      <c r="P71" s="875"/>
      <c r="Q71" s="876">
        <v>86</v>
      </c>
      <c r="R71" s="830"/>
      <c r="S71" s="830"/>
      <c r="T71" s="830"/>
      <c r="U71" s="830"/>
      <c r="V71" s="830">
        <v>68</v>
      </c>
      <c r="W71" s="830"/>
      <c r="X71" s="830"/>
      <c r="Y71" s="830"/>
      <c r="Z71" s="830"/>
      <c r="AA71" s="830">
        <v>18</v>
      </c>
      <c r="AB71" s="830"/>
      <c r="AC71" s="830"/>
      <c r="AD71" s="830"/>
      <c r="AE71" s="830"/>
      <c r="AF71" s="830">
        <v>18</v>
      </c>
      <c r="AG71" s="830"/>
      <c r="AH71" s="830"/>
      <c r="AI71" s="830"/>
      <c r="AJ71" s="830"/>
      <c r="AK71" s="830" t="s">
        <v>585</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590</v>
      </c>
      <c r="C72" s="874"/>
      <c r="D72" s="874"/>
      <c r="E72" s="874"/>
      <c r="F72" s="874"/>
      <c r="G72" s="874"/>
      <c r="H72" s="874"/>
      <c r="I72" s="874"/>
      <c r="J72" s="874"/>
      <c r="K72" s="874"/>
      <c r="L72" s="874"/>
      <c r="M72" s="874"/>
      <c r="N72" s="874"/>
      <c r="O72" s="874"/>
      <c r="P72" s="875"/>
      <c r="Q72" s="876">
        <v>225614</v>
      </c>
      <c r="R72" s="830"/>
      <c r="S72" s="830"/>
      <c r="T72" s="830"/>
      <c r="U72" s="830"/>
      <c r="V72" s="830">
        <v>216457</v>
      </c>
      <c r="W72" s="830"/>
      <c r="X72" s="830"/>
      <c r="Y72" s="830"/>
      <c r="Z72" s="830"/>
      <c r="AA72" s="830">
        <v>9156</v>
      </c>
      <c r="AB72" s="830"/>
      <c r="AC72" s="830"/>
      <c r="AD72" s="830"/>
      <c r="AE72" s="830"/>
      <c r="AF72" s="830">
        <v>9156</v>
      </c>
      <c r="AG72" s="830"/>
      <c r="AH72" s="830"/>
      <c r="AI72" s="830"/>
      <c r="AJ72" s="830"/>
      <c r="AK72" s="830" t="s">
        <v>585</v>
      </c>
      <c r="AL72" s="830"/>
      <c r="AM72" s="830"/>
      <c r="AN72" s="830"/>
      <c r="AO72" s="830"/>
      <c r="AP72" s="830" t="s">
        <v>585</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9240</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295</v>
      </c>
      <c r="CS102" s="852"/>
      <c r="CT102" s="852"/>
      <c r="CU102" s="852"/>
      <c r="CV102" s="891"/>
      <c r="CW102" s="890">
        <v>63</v>
      </c>
      <c r="CX102" s="852"/>
      <c r="CY102" s="852"/>
      <c r="CZ102" s="852"/>
      <c r="DA102" s="891"/>
      <c r="DB102" s="890">
        <v>23</v>
      </c>
      <c r="DC102" s="852"/>
      <c r="DD102" s="852"/>
      <c r="DE102" s="852"/>
      <c r="DF102" s="891"/>
      <c r="DG102" s="890"/>
      <c r="DH102" s="852"/>
      <c r="DI102" s="852"/>
      <c r="DJ102" s="852"/>
      <c r="DK102" s="891"/>
      <c r="DL102" s="890"/>
      <c r="DM102" s="852"/>
      <c r="DN102" s="852"/>
      <c r="DO102" s="852"/>
      <c r="DP102" s="891"/>
      <c r="DQ102" s="890">
        <v>21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309</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309</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309</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4417943</v>
      </c>
      <c r="AB110" s="900"/>
      <c r="AC110" s="900"/>
      <c r="AD110" s="900"/>
      <c r="AE110" s="901"/>
      <c r="AF110" s="902">
        <v>4780409</v>
      </c>
      <c r="AG110" s="900"/>
      <c r="AH110" s="900"/>
      <c r="AI110" s="900"/>
      <c r="AJ110" s="901"/>
      <c r="AK110" s="902">
        <v>5206249</v>
      </c>
      <c r="AL110" s="900"/>
      <c r="AM110" s="900"/>
      <c r="AN110" s="900"/>
      <c r="AO110" s="901"/>
      <c r="AP110" s="903">
        <v>21.4</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62069599</v>
      </c>
      <c r="BR110" s="931"/>
      <c r="BS110" s="931"/>
      <c r="BT110" s="931"/>
      <c r="BU110" s="931"/>
      <c r="BV110" s="931">
        <v>61639045</v>
      </c>
      <c r="BW110" s="931"/>
      <c r="BX110" s="931"/>
      <c r="BY110" s="931"/>
      <c r="BZ110" s="931"/>
      <c r="CA110" s="931">
        <v>60566035</v>
      </c>
      <c r="CB110" s="931"/>
      <c r="CC110" s="931"/>
      <c r="CD110" s="931"/>
      <c r="CE110" s="931"/>
      <c r="CF110" s="944">
        <v>249.3</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236</v>
      </c>
      <c r="DH110" s="931"/>
      <c r="DI110" s="931"/>
      <c r="DJ110" s="931"/>
      <c r="DK110" s="931"/>
      <c r="DL110" s="931" t="s">
        <v>236</v>
      </c>
      <c r="DM110" s="931"/>
      <c r="DN110" s="931"/>
      <c r="DO110" s="931"/>
      <c r="DP110" s="931"/>
      <c r="DQ110" s="931" t="s">
        <v>236</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236</v>
      </c>
      <c r="AB111" s="938"/>
      <c r="AC111" s="938"/>
      <c r="AD111" s="938"/>
      <c r="AE111" s="939"/>
      <c r="AF111" s="940" t="s">
        <v>236</v>
      </c>
      <c r="AG111" s="938"/>
      <c r="AH111" s="938"/>
      <c r="AI111" s="938"/>
      <c r="AJ111" s="939"/>
      <c r="AK111" s="940" t="s">
        <v>392</v>
      </c>
      <c r="AL111" s="938"/>
      <c r="AM111" s="938"/>
      <c r="AN111" s="938"/>
      <c r="AO111" s="939"/>
      <c r="AP111" s="941" t="s">
        <v>236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611</v>
      </c>
      <c r="BR111" s="926"/>
      <c r="BS111" s="926"/>
      <c r="BT111" s="926"/>
      <c r="BU111" s="926"/>
      <c r="BV111" s="926">
        <v>204</v>
      </c>
      <c r="BW111" s="926"/>
      <c r="BX111" s="926"/>
      <c r="BY111" s="926"/>
      <c r="BZ111" s="926"/>
      <c r="CA111" s="926" t="s">
        <v>392</v>
      </c>
      <c r="CB111" s="926"/>
      <c r="CC111" s="926"/>
      <c r="CD111" s="926"/>
      <c r="CE111" s="926"/>
      <c r="CF111" s="920" t="s">
        <v>236</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236</v>
      </c>
      <c r="DH111" s="926"/>
      <c r="DI111" s="926"/>
      <c r="DJ111" s="926"/>
      <c r="DK111" s="926"/>
      <c r="DL111" s="926" t="s">
        <v>236</v>
      </c>
      <c r="DM111" s="926"/>
      <c r="DN111" s="926"/>
      <c r="DO111" s="926"/>
      <c r="DP111" s="926"/>
      <c r="DQ111" s="926" t="s">
        <v>392</v>
      </c>
      <c r="DR111" s="926"/>
      <c r="DS111" s="926"/>
      <c r="DT111" s="926"/>
      <c r="DU111" s="926"/>
      <c r="DV111" s="927" t="s">
        <v>236</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445</v>
      </c>
      <c r="AG112" s="959"/>
      <c r="AH112" s="959"/>
      <c r="AI112" s="959"/>
      <c r="AJ112" s="960"/>
      <c r="AK112" s="961" t="s">
        <v>236</v>
      </c>
      <c r="AL112" s="959"/>
      <c r="AM112" s="959"/>
      <c r="AN112" s="959"/>
      <c r="AO112" s="960"/>
      <c r="AP112" s="962" t="s">
        <v>451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18065381</v>
      </c>
      <c r="BR112" s="926"/>
      <c r="BS112" s="926"/>
      <c r="BT112" s="926"/>
      <c r="BU112" s="926"/>
      <c r="BV112" s="926">
        <v>16067403</v>
      </c>
      <c r="BW112" s="926"/>
      <c r="BX112" s="926"/>
      <c r="BY112" s="926"/>
      <c r="BZ112" s="926"/>
      <c r="CA112" s="926">
        <v>14821837</v>
      </c>
      <c r="CB112" s="926"/>
      <c r="CC112" s="926"/>
      <c r="CD112" s="926"/>
      <c r="CE112" s="926"/>
      <c r="CF112" s="920">
        <v>61</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236</v>
      </c>
      <c r="DH112" s="926"/>
      <c r="DI112" s="926"/>
      <c r="DJ112" s="926"/>
      <c r="DK112" s="926"/>
      <c r="DL112" s="926" t="s">
        <v>451</v>
      </c>
      <c r="DM112" s="926"/>
      <c r="DN112" s="926"/>
      <c r="DO112" s="926"/>
      <c r="DP112" s="926"/>
      <c r="DQ112" s="926" t="s">
        <v>451</v>
      </c>
      <c r="DR112" s="926"/>
      <c r="DS112" s="926"/>
      <c r="DT112" s="926"/>
      <c r="DU112" s="926"/>
      <c r="DV112" s="927" t="s">
        <v>236</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1580103</v>
      </c>
      <c r="AB113" s="938"/>
      <c r="AC113" s="938"/>
      <c r="AD113" s="938"/>
      <c r="AE113" s="939"/>
      <c r="AF113" s="940">
        <v>1427524</v>
      </c>
      <c r="AG113" s="938"/>
      <c r="AH113" s="938"/>
      <c r="AI113" s="938"/>
      <c r="AJ113" s="939"/>
      <c r="AK113" s="940">
        <v>1445391</v>
      </c>
      <c r="AL113" s="938"/>
      <c r="AM113" s="938"/>
      <c r="AN113" s="938"/>
      <c r="AO113" s="939"/>
      <c r="AP113" s="941">
        <v>5.9</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t="s">
        <v>236</v>
      </c>
      <c r="BR113" s="926"/>
      <c r="BS113" s="926"/>
      <c r="BT113" s="926"/>
      <c r="BU113" s="926"/>
      <c r="BV113" s="926" t="s">
        <v>445</v>
      </c>
      <c r="BW113" s="926"/>
      <c r="BX113" s="926"/>
      <c r="BY113" s="926"/>
      <c r="BZ113" s="926"/>
      <c r="CA113" s="926" t="s">
        <v>451</v>
      </c>
      <c r="CB113" s="926"/>
      <c r="CC113" s="926"/>
      <c r="CD113" s="926"/>
      <c r="CE113" s="926"/>
      <c r="CF113" s="920" t="s">
        <v>451</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451</v>
      </c>
      <c r="DH113" s="959"/>
      <c r="DI113" s="959"/>
      <c r="DJ113" s="959"/>
      <c r="DK113" s="960"/>
      <c r="DL113" s="961" t="s">
        <v>451</v>
      </c>
      <c r="DM113" s="959"/>
      <c r="DN113" s="959"/>
      <c r="DO113" s="959"/>
      <c r="DP113" s="960"/>
      <c r="DQ113" s="961" t="s">
        <v>236</v>
      </c>
      <c r="DR113" s="959"/>
      <c r="DS113" s="959"/>
      <c r="DT113" s="959"/>
      <c r="DU113" s="960"/>
      <c r="DV113" s="962" t="s">
        <v>236</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236</v>
      </c>
      <c r="AB114" s="959"/>
      <c r="AC114" s="959"/>
      <c r="AD114" s="959"/>
      <c r="AE114" s="960"/>
      <c r="AF114" s="961" t="s">
        <v>236</v>
      </c>
      <c r="AG114" s="959"/>
      <c r="AH114" s="959"/>
      <c r="AI114" s="959"/>
      <c r="AJ114" s="960"/>
      <c r="AK114" s="961" t="s">
        <v>236</v>
      </c>
      <c r="AL114" s="959"/>
      <c r="AM114" s="959"/>
      <c r="AN114" s="959"/>
      <c r="AO114" s="960"/>
      <c r="AP114" s="962" t="s">
        <v>445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6773666</v>
      </c>
      <c r="BR114" s="926"/>
      <c r="BS114" s="926"/>
      <c r="BT114" s="926"/>
      <c r="BU114" s="926"/>
      <c r="BV114" s="926">
        <v>6452150</v>
      </c>
      <c r="BW114" s="926"/>
      <c r="BX114" s="926"/>
      <c r="BY114" s="926"/>
      <c r="BZ114" s="926"/>
      <c r="CA114" s="926">
        <v>6434314</v>
      </c>
      <c r="CB114" s="926"/>
      <c r="CC114" s="926"/>
      <c r="CD114" s="926"/>
      <c r="CE114" s="926"/>
      <c r="CF114" s="920">
        <v>26.5</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236</v>
      </c>
      <c r="DM114" s="959"/>
      <c r="DN114" s="959"/>
      <c r="DO114" s="959"/>
      <c r="DP114" s="960"/>
      <c r="DQ114" s="961" t="s">
        <v>392</v>
      </c>
      <c r="DR114" s="959"/>
      <c r="DS114" s="959"/>
      <c r="DT114" s="959"/>
      <c r="DU114" s="960"/>
      <c r="DV114" s="962" t="s">
        <v>392</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38243</v>
      </c>
      <c r="AB115" s="938"/>
      <c r="AC115" s="938"/>
      <c r="AD115" s="938"/>
      <c r="AE115" s="939"/>
      <c r="AF115" s="940">
        <v>38037</v>
      </c>
      <c r="AG115" s="938"/>
      <c r="AH115" s="938"/>
      <c r="AI115" s="938"/>
      <c r="AJ115" s="939"/>
      <c r="AK115" s="940">
        <v>37945</v>
      </c>
      <c r="AL115" s="938"/>
      <c r="AM115" s="938"/>
      <c r="AN115" s="938"/>
      <c r="AO115" s="939"/>
      <c r="AP115" s="941">
        <v>0.2</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20863</v>
      </c>
      <c r="BR115" s="926"/>
      <c r="BS115" s="926"/>
      <c r="BT115" s="926"/>
      <c r="BU115" s="926"/>
      <c r="BV115" s="926">
        <v>20790</v>
      </c>
      <c r="BW115" s="926"/>
      <c r="BX115" s="926"/>
      <c r="BY115" s="926"/>
      <c r="BZ115" s="926"/>
      <c r="CA115" s="926">
        <v>20930</v>
      </c>
      <c r="CB115" s="926"/>
      <c r="CC115" s="926"/>
      <c r="CD115" s="926"/>
      <c r="CE115" s="926"/>
      <c r="CF115" s="920">
        <v>0.1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451</v>
      </c>
      <c r="DH115" s="959"/>
      <c r="DI115" s="959"/>
      <c r="DJ115" s="959"/>
      <c r="DK115" s="960"/>
      <c r="DL115" s="961" t="s">
        <v>236</v>
      </c>
      <c r="DM115" s="959"/>
      <c r="DN115" s="959"/>
      <c r="DO115" s="959"/>
      <c r="DP115" s="960"/>
      <c r="DQ115" s="961" t="s">
        <v>451</v>
      </c>
      <c r="DR115" s="959"/>
      <c r="DS115" s="959"/>
      <c r="DT115" s="959"/>
      <c r="DU115" s="960"/>
      <c r="DV115" s="962" t="s">
        <v>236</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445</v>
      </c>
      <c r="AB116" s="959"/>
      <c r="AC116" s="959"/>
      <c r="AD116" s="959"/>
      <c r="AE116" s="960"/>
      <c r="AF116" s="961" t="s">
        <v>445</v>
      </c>
      <c r="AG116" s="959"/>
      <c r="AH116" s="959"/>
      <c r="AI116" s="959"/>
      <c r="AJ116" s="960"/>
      <c r="AK116" s="961" t="s">
        <v>445</v>
      </c>
      <c r="AL116" s="959"/>
      <c r="AM116" s="959"/>
      <c r="AN116" s="959"/>
      <c r="AO116" s="960"/>
      <c r="AP116" s="962" t="s">
        <v>236</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236</v>
      </c>
      <c r="BR116" s="926"/>
      <c r="BS116" s="926"/>
      <c r="BT116" s="926"/>
      <c r="BU116" s="926"/>
      <c r="BV116" s="926" t="s">
        <v>236</v>
      </c>
      <c r="BW116" s="926"/>
      <c r="BX116" s="926"/>
      <c r="BY116" s="926"/>
      <c r="BZ116" s="926"/>
      <c r="CA116" s="926" t="s">
        <v>451</v>
      </c>
      <c r="CB116" s="926"/>
      <c r="CC116" s="926"/>
      <c r="CD116" s="926"/>
      <c r="CE116" s="926"/>
      <c r="CF116" s="920" t="s">
        <v>236</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611</v>
      </c>
      <c r="DH116" s="959"/>
      <c r="DI116" s="959"/>
      <c r="DJ116" s="959"/>
      <c r="DK116" s="960"/>
      <c r="DL116" s="961">
        <v>204</v>
      </c>
      <c r="DM116" s="959"/>
      <c r="DN116" s="959"/>
      <c r="DO116" s="959"/>
      <c r="DP116" s="960"/>
      <c r="DQ116" s="961" t="s">
        <v>392</v>
      </c>
      <c r="DR116" s="959"/>
      <c r="DS116" s="959"/>
      <c r="DT116" s="959"/>
      <c r="DU116" s="960"/>
      <c r="DV116" s="962" t="s">
        <v>451</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6036289</v>
      </c>
      <c r="AB117" s="979"/>
      <c r="AC117" s="979"/>
      <c r="AD117" s="979"/>
      <c r="AE117" s="980"/>
      <c r="AF117" s="981">
        <v>6245970</v>
      </c>
      <c r="AG117" s="979"/>
      <c r="AH117" s="979"/>
      <c r="AI117" s="979"/>
      <c r="AJ117" s="980"/>
      <c r="AK117" s="981">
        <v>6689585</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445</v>
      </c>
      <c r="BW117" s="926"/>
      <c r="BX117" s="926"/>
      <c r="BY117" s="926"/>
      <c r="BZ117" s="926"/>
      <c r="CA117" s="926" t="s">
        <v>445</v>
      </c>
      <c r="CB117" s="926"/>
      <c r="CC117" s="926"/>
      <c r="CD117" s="926"/>
      <c r="CE117" s="926"/>
      <c r="CF117" s="920" t="s">
        <v>445</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236</v>
      </c>
      <c r="DM117" s="959"/>
      <c r="DN117" s="959"/>
      <c r="DO117" s="959"/>
      <c r="DP117" s="960"/>
      <c r="DQ117" s="961" t="s">
        <v>445</v>
      </c>
      <c r="DR117" s="959"/>
      <c r="DS117" s="959"/>
      <c r="DT117" s="959"/>
      <c r="DU117" s="960"/>
      <c r="DV117" s="962" t="s">
        <v>445</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309</v>
      </c>
      <c r="AL118" s="893"/>
      <c r="AM118" s="893"/>
      <c r="AN118" s="893"/>
      <c r="AO118" s="894"/>
      <c r="AP118" s="970" t="s">
        <v>439</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470</v>
      </c>
      <c r="BR118" s="1000"/>
      <c r="BS118" s="1000"/>
      <c r="BT118" s="1000"/>
      <c r="BU118" s="1000"/>
      <c r="BV118" s="1000" t="s">
        <v>392</v>
      </c>
      <c r="BW118" s="1000"/>
      <c r="BX118" s="1000"/>
      <c r="BY118" s="1000"/>
      <c r="BZ118" s="1000"/>
      <c r="CA118" s="1000" t="s">
        <v>392</v>
      </c>
      <c r="CB118" s="1000"/>
      <c r="CC118" s="1000"/>
      <c r="CD118" s="1000"/>
      <c r="CE118" s="1000"/>
      <c r="CF118" s="920" t="s">
        <v>392</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392</v>
      </c>
      <c r="DH118" s="959"/>
      <c r="DI118" s="959"/>
      <c r="DJ118" s="959"/>
      <c r="DK118" s="960"/>
      <c r="DL118" s="961" t="s">
        <v>392</v>
      </c>
      <c r="DM118" s="959"/>
      <c r="DN118" s="959"/>
      <c r="DO118" s="959"/>
      <c r="DP118" s="960"/>
      <c r="DQ118" s="961" t="s">
        <v>236</v>
      </c>
      <c r="DR118" s="959"/>
      <c r="DS118" s="959"/>
      <c r="DT118" s="959"/>
      <c r="DU118" s="960"/>
      <c r="DV118" s="962" t="s">
        <v>236</v>
      </c>
      <c r="DW118" s="963"/>
      <c r="DX118" s="963"/>
      <c r="DY118" s="963"/>
      <c r="DZ118" s="964"/>
    </row>
    <row r="119" spans="1:130" s="230" customFormat="1" ht="26.25" customHeight="1" x14ac:dyDescent="0.2">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37632</v>
      </c>
      <c r="AB119" s="900"/>
      <c r="AC119" s="900"/>
      <c r="AD119" s="900"/>
      <c r="AE119" s="901"/>
      <c r="AF119" s="902">
        <v>37630</v>
      </c>
      <c r="AG119" s="900"/>
      <c r="AH119" s="900"/>
      <c r="AI119" s="900"/>
      <c r="AJ119" s="901"/>
      <c r="AK119" s="902">
        <v>37741</v>
      </c>
      <c r="AL119" s="900"/>
      <c r="AM119" s="900"/>
      <c r="AN119" s="900"/>
      <c r="AO119" s="901"/>
      <c r="AP119" s="903">
        <v>0.2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86930120</v>
      </c>
      <c r="BR119" s="1000"/>
      <c r="BS119" s="1000"/>
      <c r="BT119" s="1000"/>
      <c r="BU119" s="1000"/>
      <c r="BV119" s="1000">
        <v>84179592</v>
      </c>
      <c r="BW119" s="1000"/>
      <c r="BX119" s="1000"/>
      <c r="BY119" s="1000"/>
      <c r="BZ119" s="1000"/>
      <c r="CA119" s="1000">
        <v>81843116</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236</v>
      </c>
      <c r="DH119" s="986"/>
      <c r="DI119" s="986"/>
      <c r="DJ119" s="986"/>
      <c r="DK119" s="987"/>
      <c r="DL119" s="985" t="s">
        <v>236</v>
      </c>
      <c r="DM119" s="986"/>
      <c r="DN119" s="986"/>
      <c r="DO119" s="986"/>
      <c r="DP119" s="987"/>
      <c r="DQ119" s="985" t="s">
        <v>236</v>
      </c>
      <c r="DR119" s="986"/>
      <c r="DS119" s="986"/>
      <c r="DT119" s="986"/>
      <c r="DU119" s="987"/>
      <c r="DV119" s="988" t="s">
        <v>392</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470</v>
      </c>
      <c r="AB120" s="959"/>
      <c r="AC120" s="959"/>
      <c r="AD120" s="959"/>
      <c r="AE120" s="960"/>
      <c r="AF120" s="961" t="s">
        <v>392</v>
      </c>
      <c r="AG120" s="959"/>
      <c r="AH120" s="959"/>
      <c r="AI120" s="959"/>
      <c r="AJ120" s="960"/>
      <c r="AK120" s="961" t="s">
        <v>392</v>
      </c>
      <c r="AL120" s="959"/>
      <c r="AM120" s="959"/>
      <c r="AN120" s="959"/>
      <c r="AO120" s="960"/>
      <c r="AP120" s="962" t="s">
        <v>236</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10262537</v>
      </c>
      <c r="BR120" s="931"/>
      <c r="BS120" s="931"/>
      <c r="BT120" s="931"/>
      <c r="BU120" s="931"/>
      <c r="BV120" s="931">
        <v>12628929</v>
      </c>
      <c r="BW120" s="931"/>
      <c r="BX120" s="931"/>
      <c r="BY120" s="931"/>
      <c r="BZ120" s="931"/>
      <c r="CA120" s="931">
        <v>12707744</v>
      </c>
      <c r="CB120" s="931"/>
      <c r="CC120" s="931"/>
      <c r="CD120" s="931"/>
      <c r="CE120" s="931"/>
      <c r="CF120" s="944">
        <v>52.3</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16168050</v>
      </c>
      <c r="DH120" s="931"/>
      <c r="DI120" s="931"/>
      <c r="DJ120" s="931"/>
      <c r="DK120" s="931"/>
      <c r="DL120" s="931">
        <v>14403405</v>
      </c>
      <c r="DM120" s="931"/>
      <c r="DN120" s="931"/>
      <c r="DO120" s="931"/>
      <c r="DP120" s="931"/>
      <c r="DQ120" s="931">
        <v>13185775</v>
      </c>
      <c r="DR120" s="931"/>
      <c r="DS120" s="931"/>
      <c r="DT120" s="931"/>
      <c r="DU120" s="931"/>
      <c r="DV120" s="932">
        <v>54.3</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236</v>
      </c>
      <c r="AB121" s="959"/>
      <c r="AC121" s="959"/>
      <c r="AD121" s="959"/>
      <c r="AE121" s="960"/>
      <c r="AF121" s="961" t="s">
        <v>236</v>
      </c>
      <c r="AG121" s="959"/>
      <c r="AH121" s="959"/>
      <c r="AI121" s="959"/>
      <c r="AJ121" s="960"/>
      <c r="AK121" s="961" t="s">
        <v>392</v>
      </c>
      <c r="AL121" s="959"/>
      <c r="AM121" s="959"/>
      <c r="AN121" s="959"/>
      <c r="AO121" s="960"/>
      <c r="AP121" s="962" t="s">
        <v>392</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2358695</v>
      </c>
      <c r="BR121" s="926"/>
      <c r="BS121" s="926"/>
      <c r="BT121" s="926"/>
      <c r="BU121" s="926"/>
      <c r="BV121" s="926">
        <v>2205215</v>
      </c>
      <c r="BW121" s="926"/>
      <c r="BX121" s="926"/>
      <c r="BY121" s="926"/>
      <c r="BZ121" s="926"/>
      <c r="CA121" s="926">
        <v>2071796</v>
      </c>
      <c r="CB121" s="926"/>
      <c r="CC121" s="926"/>
      <c r="CD121" s="926"/>
      <c r="CE121" s="926"/>
      <c r="CF121" s="920">
        <v>8.5</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587794</v>
      </c>
      <c r="DH121" s="926"/>
      <c r="DI121" s="926"/>
      <c r="DJ121" s="926"/>
      <c r="DK121" s="926"/>
      <c r="DL121" s="926">
        <v>810657</v>
      </c>
      <c r="DM121" s="926"/>
      <c r="DN121" s="926"/>
      <c r="DO121" s="926"/>
      <c r="DP121" s="926"/>
      <c r="DQ121" s="926">
        <v>755910</v>
      </c>
      <c r="DR121" s="926"/>
      <c r="DS121" s="926"/>
      <c r="DT121" s="926"/>
      <c r="DU121" s="926"/>
      <c r="DV121" s="927">
        <v>3.1</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236</v>
      </c>
      <c r="AB122" s="959"/>
      <c r="AC122" s="959"/>
      <c r="AD122" s="959"/>
      <c r="AE122" s="960"/>
      <c r="AF122" s="961" t="s">
        <v>392</v>
      </c>
      <c r="AG122" s="959"/>
      <c r="AH122" s="959"/>
      <c r="AI122" s="959"/>
      <c r="AJ122" s="960"/>
      <c r="AK122" s="961" t="s">
        <v>236</v>
      </c>
      <c r="AL122" s="959"/>
      <c r="AM122" s="959"/>
      <c r="AN122" s="959"/>
      <c r="AO122" s="960"/>
      <c r="AP122" s="962" t="s">
        <v>392</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55795165</v>
      </c>
      <c r="BR122" s="1000"/>
      <c r="BS122" s="1000"/>
      <c r="BT122" s="1000"/>
      <c r="BU122" s="1000"/>
      <c r="BV122" s="1000">
        <v>55525027</v>
      </c>
      <c r="BW122" s="1000"/>
      <c r="BX122" s="1000"/>
      <c r="BY122" s="1000"/>
      <c r="BZ122" s="1000"/>
      <c r="CA122" s="1000">
        <v>54557874</v>
      </c>
      <c r="CB122" s="1000"/>
      <c r="CC122" s="1000"/>
      <c r="CD122" s="1000"/>
      <c r="CE122" s="1000"/>
      <c r="CF122" s="1017">
        <v>224.5</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806441</v>
      </c>
      <c r="DH122" s="926"/>
      <c r="DI122" s="926"/>
      <c r="DJ122" s="926"/>
      <c r="DK122" s="926"/>
      <c r="DL122" s="926">
        <v>668107</v>
      </c>
      <c r="DM122" s="926"/>
      <c r="DN122" s="926"/>
      <c r="DO122" s="926"/>
      <c r="DP122" s="926"/>
      <c r="DQ122" s="926">
        <v>731630</v>
      </c>
      <c r="DR122" s="926"/>
      <c r="DS122" s="926"/>
      <c r="DT122" s="926"/>
      <c r="DU122" s="926"/>
      <c r="DV122" s="927">
        <v>3</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611</v>
      </c>
      <c r="AB123" s="959"/>
      <c r="AC123" s="959"/>
      <c r="AD123" s="959"/>
      <c r="AE123" s="960"/>
      <c r="AF123" s="961">
        <v>407</v>
      </c>
      <c r="AG123" s="959"/>
      <c r="AH123" s="959"/>
      <c r="AI123" s="959"/>
      <c r="AJ123" s="960"/>
      <c r="AK123" s="961">
        <v>204</v>
      </c>
      <c r="AL123" s="959"/>
      <c r="AM123" s="959"/>
      <c r="AN123" s="959"/>
      <c r="AO123" s="960"/>
      <c r="AP123" s="962">
        <v>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63">
        <v>68416397</v>
      </c>
      <c r="BR123" s="1064"/>
      <c r="BS123" s="1064"/>
      <c r="BT123" s="1064"/>
      <c r="BU123" s="1064"/>
      <c r="BV123" s="1064">
        <v>70359171</v>
      </c>
      <c r="BW123" s="1064"/>
      <c r="BX123" s="1064"/>
      <c r="BY123" s="1064"/>
      <c r="BZ123" s="1064"/>
      <c r="CA123" s="1064">
        <v>69337414</v>
      </c>
      <c r="CB123" s="1064"/>
      <c r="CC123" s="1064"/>
      <c r="CD123" s="1064"/>
      <c r="CE123" s="1064"/>
      <c r="CF123" s="1001"/>
      <c r="CG123" s="1002"/>
      <c r="CH123" s="1002"/>
      <c r="CI123" s="1002"/>
      <c r="CJ123" s="1003"/>
      <c r="CK123" s="1009"/>
      <c r="CL123" s="1010"/>
      <c r="CM123" s="1010"/>
      <c r="CN123" s="1010"/>
      <c r="CO123" s="1011"/>
      <c r="CP123" s="1019" t="s">
        <v>420</v>
      </c>
      <c r="CQ123" s="1020"/>
      <c r="CR123" s="1020"/>
      <c r="CS123" s="1020"/>
      <c r="CT123" s="1020"/>
      <c r="CU123" s="1020"/>
      <c r="CV123" s="1020"/>
      <c r="CW123" s="1020"/>
      <c r="CX123" s="1020"/>
      <c r="CY123" s="1020"/>
      <c r="CZ123" s="1020"/>
      <c r="DA123" s="1020"/>
      <c r="DB123" s="1020"/>
      <c r="DC123" s="1020"/>
      <c r="DD123" s="1020"/>
      <c r="DE123" s="1020"/>
      <c r="DF123" s="1021"/>
      <c r="DG123" s="958">
        <v>227099</v>
      </c>
      <c r="DH123" s="959"/>
      <c r="DI123" s="959"/>
      <c r="DJ123" s="959"/>
      <c r="DK123" s="960"/>
      <c r="DL123" s="961">
        <v>185234</v>
      </c>
      <c r="DM123" s="959"/>
      <c r="DN123" s="959"/>
      <c r="DO123" s="959"/>
      <c r="DP123" s="960"/>
      <c r="DQ123" s="961">
        <v>148522</v>
      </c>
      <c r="DR123" s="959"/>
      <c r="DS123" s="959"/>
      <c r="DT123" s="959"/>
      <c r="DU123" s="960"/>
      <c r="DV123" s="962">
        <v>0.6</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392</v>
      </c>
      <c r="AB124" s="959"/>
      <c r="AC124" s="959"/>
      <c r="AD124" s="959"/>
      <c r="AE124" s="960"/>
      <c r="AF124" s="961" t="s">
        <v>392</v>
      </c>
      <c r="AG124" s="959"/>
      <c r="AH124" s="959"/>
      <c r="AI124" s="959"/>
      <c r="AJ124" s="960"/>
      <c r="AK124" s="961" t="s">
        <v>392</v>
      </c>
      <c r="AL124" s="959"/>
      <c r="AM124" s="959"/>
      <c r="AN124" s="959"/>
      <c r="AO124" s="960"/>
      <c r="AP124" s="962" t="s">
        <v>392</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78.400000000000006</v>
      </c>
      <c r="BR124" s="1027"/>
      <c r="BS124" s="1027"/>
      <c r="BT124" s="1027"/>
      <c r="BU124" s="1027"/>
      <c r="BV124" s="1027">
        <v>55.1</v>
      </c>
      <c r="BW124" s="1027"/>
      <c r="BX124" s="1027"/>
      <c r="BY124" s="1027"/>
      <c r="BZ124" s="1027"/>
      <c r="CA124" s="1027">
        <v>51.4</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v>275997</v>
      </c>
      <c r="DH124" s="986"/>
      <c r="DI124" s="986"/>
      <c r="DJ124" s="986"/>
      <c r="DK124" s="987"/>
      <c r="DL124" s="985" t="s">
        <v>392</v>
      </c>
      <c r="DM124" s="986"/>
      <c r="DN124" s="986"/>
      <c r="DO124" s="986"/>
      <c r="DP124" s="987"/>
      <c r="DQ124" s="985" t="s">
        <v>236</v>
      </c>
      <c r="DR124" s="986"/>
      <c r="DS124" s="986"/>
      <c r="DT124" s="986"/>
      <c r="DU124" s="987"/>
      <c r="DV124" s="988" t="s">
        <v>236</v>
      </c>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392</v>
      </c>
      <c r="AB125" s="959"/>
      <c r="AC125" s="959"/>
      <c r="AD125" s="959"/>
      <c r="AE125" s="960"/>
      <c r="AF125" s="961" t="s">
        <v>392</v>
      </c>
      <c r="AG125" s="959"/>
      <c r="AH125" s="959"/>
      <c r="AI125" s="959"/>
      <c r="AJ125" s="960"/>
      <c r="AK125" s="961" t="s">
        <v>470</v>
      </c>
      <c r="AL125" s="959"/>
      <c r="AM125" s="959"/>
      <c r="AN125" s="959"/>
      <c r="AO125" s="960"/>
      <c r="AP125" s="962" t="s">
        <v>392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392</v>
      </c>
      <c r="DH125" s="931"/>
      <c r="DI125" s="931"/>
      <c r="DJ125" s="931"/>
      <c r="DK125" s="931"/>
      <c r="DL125" s="931" t="s">
        <v>236</v>
      </c>
      <c r="DM125" s="931"/>
      <c r="DN125" s="931"/>
      <c r="DO125" s="931"/>
      <c r="DP125" s="931"/>
      <c r="DQ125" s="931" t="s">
        <v>236</v>
      </c>
      <c r="DR125" s="931"/>
      <c r="DS125" s="931"/>
      <c r="DT125" s="931"/>
      <c r="DU125" s="931"/>
      <c r="DV125" s="932" t="s">
        <v>236</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392</v>
      </c>
      <c r="AB126" s="959"/>
      <c r="AC126" s="959"/>
      <c r="AD126" s="959"/>
      <c r="AE126" s="960"/>
      <c r="AF126" s="961" t="s">
        <v>392</v>
      </c>
      <c r="AG126" s="959"/>
      <c r="AH126" s="959"/>
      <c r="AI126" s="959"/>
      <c r="AJ126" s="960"/>
      <c r="AK126" s="961" t="s">
        <v>392</v>
      </c>
      <c r="AL126" s="959"/>
      <c r="AM126" s="959"/>
      <c r="AN126" s="959"/>
      <c r="AO126" s="960"/>
      <c r="AP126" s="962" t="s">
        <v>392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v>20863</v>
      </c>
      <c r="DH126" s="926"/>
      <c r="DI126" s="926"/>
      <c r="DJ126" s="926"/>
      <c r="DK126" s="926"/>
      <c r="DL126" s="926">
        <v>20790</v>
      </c>
      <c r="DM126" s="926"/>
      <c r="DN126" s="926"/>
      <c r="DO126" s="926"/>
      <c r="DP126" s="926"/>
      <c r="DQ126" s="926">
        <v>20930</v>
      </c>
      <c r="DR126" s="926"/>
      <c r="DS126" s="926"/>
      <c r="DT126" s="926"/>
      <c r="DU126" s="926"/>
      <c r="DV126" s="927">
        <v>0.1</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236</v>
      </c>
      <c r="AB127" s="959"/>
      <c r="AC127" s="959"/>
      <c r="AD127" s="959"/>
      <c r="AE127" s="960"/>
      <c r="AF127" s="961" t="s">
        <v>489</v>
      </c>
      <c r="AG127" s="959"/>
      <c r="AH127" s="959"/>
      <c r="AI127" s="959"/>
      <c r="AJ127" s="960"/>
      <c r="AK127" s="961" t="s">
        <v>489</v>
      </c>
      <c r="AL127" s="959"/>
      <c r="AM127" s="959"/>
      <c r="AN127" s="959"/>
      <c r="AO127" s="960"/>
      <c r="AP127" s="962" t="s">
        <v>392</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236</v>
      </c>
      <c r="DH127" s="926"/>
      <c r="DI127" s="926"/>
      <c r="DJ127" s="926"/>
      <c r="DK127" s="926"/>
      <c r="DL127" s="926" t="s">
        <v>236</v>
      </c>
      <c r="DM127" s="926"/>
      <c r="DN127" s="926"/>
      <c r="DO127" s="926"/>
      <c r="DP127" s="926"/>
      <c r="DQ127" s="926" t="s">
        <v>236</v>
      </c>
      <c r="DR127" s="926"/>
      <c r="DS127" s="926"/>
      <c r="DT127" s="926"/>
      <c r="DU127" s="926"/>
      <c r="DV127" s="927" t="s">
        <v>489</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184201</v>
      </c>
      <c r="AB128" s="1046"/>
      <c r="AC128" s="1046"/>
      <c r="AD128" s="1046"/>
      <c r="AE128" s="1047"/>
      <c r="AF128" s="1048">
        <v>190491</v>
      </c>
      <c r="AG128" s="1046"/>
      <c r="AH128" s="1046"/>
      <c r="AI128" s="1046"/>
      <c r="AJ128" s="1047"/>
      <c r="AK128" s="1048">
        <v>187095</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392</v>
      </c>
      <c r="BG128" s="1053"/>
      <c r="BH128" s="1053"/>
      <c r="BI128" s="1053"/>
      <c r="BJ128" s="1053"/>
      <c r="BK128" s="1053"/>
      <c r="BL128" s="1054"/>
      <c r="BM128" s="1052">
        <v>11.86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236</v>
      </c>
      <c r="DH128" s="1038"/>
      <c r="DI128" s="1038"/>
      <c r="DJ128" s="1038"/>
      <c r="DK128" s="1038"/>
      <c r="DL128" s="1038" t="s">
        <v>236</v>
      </c>
      <c r="DM128" s="1038"/>
      <c r="DN128" s="1038"/>
      <c r="DO128" s="1038"/>
      <c r="DP128" s="1038"/>
      <c r="DQ128" s="1038" t="s">
        <v>236</v>
      </c>
      <c r="DR128" s="1038"/>
      <c r="DS128" s="1038"/>
      <c r="DT128" s="1038"/>
      <c r="DU128" s="1038"/>
      <c r="DV128" s="1039" t="s">
        <v>236</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27819480</v>
      </c>
      <c r="AB129" s="959"/>
      <c r="AC129" s="959"/>
      <c r="AD129" s="959"/>
      <c r="AE129" s="960"/>
      <c r="AF129" s="961">
        <v>29453096</v>
      </c>
      <c r="AG129" s="959"/>
      <c r="AH129" s="959"/>
      <c r="AI129" s="959"/>
      <c r="AJ129" s="960"/>
      <c r="AK129" s="961">
        <v>28883930</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236</v>
      </c>
      <c r="BG129" s="1067"/>
      <c r="BH129" s="1067"/>
      <c r="BI129" s="1067"/>
      <c r="BJ129" s="1067"/>
      <c r="BK129" s="1067"/>
      <c r="BL129" s="1068"/>
      <c r="BM129" s="1066">
        <v>16.86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4206095</v>
      </c>
      <c r="AB130" s="959"/>
      <c r="AC130" s="959"/>
      <c r="AD130" s="959"/>
      <c r="AE130" s="960"/>
      <c r="AF130" s="961">
        <v>4381462</v>
      </c>
      <c r="AG130" s="959"/>
      <c r="AH130" s="959"/>
      <c r="AI130" s="959"/>
      <c r="AJ130" s="960"/>
      <c r="AK130" s="961">
        <v>4585888</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7.1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23613385</v>
      </c>
      <c r="AB131" s="986"/>
      <c r="AC131" s="986"/>
      <c r="AD131" s="986"/>
      <c r="AE131" s="987"/>
      <c r="AF131" s="985">
        <v>25071634</v>
      </c>
      <c r="AG131" s="986"/>
      <c r="AH131" s="986"/>
      <c r="AI131" s="986"/>
      <c r="AJ131" s="987"/>
      <c r="AK131" s="985">
        <v>24298042</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51.4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6.970593161</v>
      </c>
      <c r="AB132" s="1097"/>
      <c r="AC132" s="1097"/>
      <c r="AD132" s="1097"/>
      <c r="AE132" s="1098"/>
      <c r="AF132" s="1099">
        <v>6.6769361739999997</v>
      </c>
      <c r="AG132" s="1097"/>
      <c r="AH132" s="1097"/>
      <c r="AI132" s="1097"/>
      <c r="AJ132" s="1098"/>
      <c r="AK132" s="1099">
        <v>7.8878866040000002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6.5</v>
      </c>
      <c r="AB133" s="1080"/>
      <c r="AC133" s="1080"/>
      <c r="AD133" s="1080"/>
      <c r="AE133" s="1081"/>
      <c r="AF133" s="1079">
        <v>6.5</v>
      </c>
      <c r="AG133" s="1080"/>
      <c r="AH133" s="1080"/>
      <c r="AI133" s="1080"/>
      <c r="AJ133" s="1081"/>
      <c r="AK133" s="1079">
        <v>7.1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Kv7s146kEr+4ECm1CKg1Fk4Zv5bLUC/9+8jhbb2cbp+AJChhv47pHxbIqloJDtgYKGnGeX191hr4UclXc4Hg==" saltValue="sBTVEokd+BauxlrbvBO+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55" zoomScaleNormal="85" zoomScaleSheetLayoutView="55" workbookViewId="0">
      <selection activeCell="CT28" sqref="CT28"/>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08WT0Yg0u1UcsIOllG88IrrVI59T2By01A3X4QhXj99s35bJNByOC+tJMCtkBhkFgbAGK9I3WEJxdhkp61zDw==" saltValue="X4UoOOa8lPeIPl3+KiHt1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C49"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N/AEOZsdwbnLQ4bAVY426rBYiangh7nZFpLhHRes+e3i9wiGKZlSVTEKC/caU1Cc6PScQHJTsQxEtJ/5uXMmw==" saltValue="/sSE36NUndcP2h5n3pj72g=="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8267920</v>
      </c>
      <c r="AP9" s="281">
        <v>78283</v>
      </c>
      <c r="AQ9" s="282">
        <v>66247</v>
      </c>
      <c r="AR9" s="283">
        <v>18.2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5222</v>
      </c>
      <c r="AP10" s="284">
        <v>49</v>
      </c>
      <c r="AQ10" s="285">
        <v>4001</v>
      </c>
      <c r="AR10" s="286">
        <v>-98.8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75845</v>
      </c>
      <c r="AP11" s="284">
        <v>718</v>
      </c>
      <c r="AQ11" s="285">
        <v>2117</v>
      </c>
      <c r="AR11" s="286">
        <v>-66.099999999999994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23</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201982</v>
      </c>
      <c r="AP13" s="284">
        <v>1912</v>
      </c>
      <c r="AQ13" s="285">
        <v>2449</v>
      </c>
      <c r="AR13" s="286">
        <v>-21.9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278947</v>
      </c>
      <c r="AP14" s="284">
        <v>2641</v>
      </c>
      <c r="AQ14" s="285">
        <v>1636</v>
      </c>
      <c r="AR14" s="286">
        <v>61.4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-502216</v>
      </c>
      <c r="AP15" s="284">
        <v>-4755</v>
      </c>
      <c r="AQ15" s="285">
        <v>-3889</v>
      </c>
      <c r="AR15" s="286">
        <v>22.3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8327700</v>
      </c>
      <c r="AP16" s="284">
        <v>78849</v>
      </c>
      <c r="AQ16" s="285">
        <v>72585</v>
      </c>
      <c r="AR16" s="286">
        <v>8.6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8.35</v>
      </c>
      <c r="AP21" s="298">
        <v>6.82</v>
      </c>
      <c r="AQ21" s="299">
        <v>1.53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94.4</v>
      </c>
      <c r="AP22" s="303">
        <v>99.4</v>
      </c>
      <c r="AQ22" s="304">
        <v>-5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5206249</v>
      </c>
      <c r="AP32" s="312">
        <v>49294</v>
      </c>
      <c r="AQ32" s="313">
        <v>38122</v>
      </c>
      <c r="AR32" s="314">
        <v>29.3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19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1445391</v>
      </c>
      <c r="AP35" s="312">
        <v>13685</v>
      </c>
      <c r="AQ35" s="313">
        <v>11292</v>
      </c>
      <c r="AR35" s="314">
        <v>21.2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521</v>
      </c>
      <c r="AP36" s="312" t="s">
        <v>521</v>
      </c>
      <c r="AQ36" s="313">
        <v>1617</v>
      </c>
      <c r="AR36" s="314" t="s">
        <v>521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37945</v>
      </c>
      <c r="AP37" s="312">
        <v>359</v>
      </c>
      <c r="AQ37" s="313">
        <v>410</v>
      </c>
      <c r="AR37" s="314">
        <v>-12.4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-187095</v>
      </c>
      <c r="AP39" s="312">
        <v>-1771</v>
      </c>
      <c r="AQ39" s="313">
        <v>-6908</v>
      </c>
      <c r="AR39" s="314">
        <v>-74.400000000000006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-4585888</v>
      </c>
      <c r="AP40" s="312">
        <v>-43420</v>
      </c>
      <c r="AQ40" s="313">
        <v>-33487</v>
      </c>
      <c r="AR40" s="314">
        <v>29.7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1916602</v>
      </c>
      <c r="AP41" s="312">
        <v>18147</v>
      </c>
      <c r="AQ41" s="313">
        <v>11065</v>
      </c>
      <c r="AR41" s="314">
        <v>64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8427185</v>
      </c>
      <c r="AN51" s="334">
        <v>76834</v>
      </c>
      <c r="AO51" s="335">
        <v>2.2999999999999998</v>
      </c>
      <c r="AP51" s="336">
        <v>66863</v>
      </c>
      <c r="AQ51" s="337">
        <v>-2.6</v>
      </c>
      <c r="AR51" s="338">
        <v>4.9000000000000004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3913559</v>
      </c>
      <c r="AN52" s="342">
        <v>35681</v>
      </c>
      <c r="AO52" s="343">
        <v>0.9</v>
      </c>
      <c r="AP52" s="344">
        <v>32770</v>
      </c>
      <c r="AQ52" s="345">
        <v>1.4</v>
      </c>
      <c r="AR52" s="346">
        <v>-0.5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11204470</v>
      </c>
      <c r="AN53" s="334">
        <v>102830</v>
      </c>
      <c r="AO53" s="335">
        <v>33.799999999999997</v>
      </c>
      <c r="AP53" s="336">
        <v>72051</v>
      </c>
      <c r="AQ53" s="337">
        <v>7.8</v>
      </c>
      <c r="AR53" s="338">
        <v>26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3261651</v>
      </c>
      <c r="AN54" s="342">
        <v>29934</v>
      </c>
      <c r="AO54" s="343">
        <v>-16.100000000000001</v>
      </c>
      <c r="AP54" s="344">
        <v>34140</v>
      </c>
      <c r="AQ54" s="345">
        <v>4.2</v>
      </c>
      <c r="AR54" s="346">
        <v>-20.3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5486626</v>
      </c>
      <c r="AN55" s="334">
        <v>50790</v>
      </c>
      <c r="AO55" s="335">
        <v>-50.6</v>
      </c>
      <c r="AP55" s="336">
        <v>72756</v>
      </c>
      <c r="AQ55" s="337">
        <v>1</v>
      </c>
      <c r="AR55" s="338">
        <v>-51.6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2279333</v>
      </c>
      <c r="AN56" s="342">
        <v>21100</v>
      </c>
      <c r="AO56" s="343">
        <v>-29.5</v>
      </c>
      <c r="AP56" s="344">
        <v>32117</v>
      </c>
      <c r="AQ56" s="345">
        <v>-5.9</v>
      </c>
      <c r="AR56" s="346">
        <v>-23.6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5161261</v>
      </c>
      <c r="AN57" s="334">
        <v>48307</v>
      </c>
      <c r="AO57" s="335">
        <v>-4.9000000000000004</v>
      </c>
      <c r="AP57" s="336">
        <v>49217</v>
      </c>
      <c r="AQ57" s="337">
        <v>-32.4</v>
      </c>
      <c r="AR57" s="338">
        <v>27.5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1937082</v>
      </c>
      <c r="AN58" s="342">
        <v>18130</v>
      </c>
      <c r="AO58" s="343">
        <v>-14.1</v>
      </c>
      <c r="AP58" s="344">
        <v>27232</v>
      </c>
      <c r="AQ58" s="345">
        <v>-15.2</v>
      </c>
      <c r="AR58" s="346">
        <v>1.1000000000000001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8006691</v>
      </c>
      <c r="AN59" s="334">
        <v>75809</v>
      </c>
      <c r="AO59" s="335">
        <v>56.9</v>
      </c>
      <c r="AP59" s="336">
        <v>49211</v>
      </c>
      <c r="AQ59" s="337">
        <v>0</v>
      </c>
      <c r="AR59" s="338">
        <v>56.9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2112986</v>
      </c>
      <c r="AN60" s="342">
        <v>20006</v>
      </c>
      <c r="AO60" s="343">
        <v>10.3</v>
      </c>
      <c r="AP60" s="344">
        <v>28367</v>
      </c>
      <c r="AQ60" s="345">
        <v>4.2</v>
      </c>
      <c r="AR60" s="346">
        <v>6.1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7657247</v>
      </c>
      <c r="AN61" s="349">
        <v>70914</v>
      </c>
      <c r="AO61" s="350">
        <v>7.5</v>
      </c>
      <c r="AP61" s="351">
        <v>62020</v>
      </c>
      <c r="AQ61" s="352">
        <v>-5.2</v>
      </c>
      <c r="AR61" s="338">
        <v>12.7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2700922</v>
      </c>
      <c r="AN62" s="342">
        <v>24970</v>
      </c>
      <c r="AO62" s="343">
        <v>-9.6999999999999993</v>
      </c>
      <c r="AP62" s="344">
        <v>30925</v>
      </c>
      <c r="AQ62" s="345">
        <v>-2.2999999999999998</v>
      </c>
      <c r="AR62" s="346">
        <v>-7.4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qfkQdeUL8DawXqGqdafU9EQeBu9ad9+U5FQDOVCKEfkgJP2doBuZI5lgPGFDRcRfsuRaDqxmmYvwGaSgEnxfw==" saltValue="oNYXYOv5/iHVTdPicAjt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4"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dElnfxIQl92CSqKhtczhZjmpnRC16Polh8znfHb4J+EJvxOad+c7zg1d/otGljbZ/OPpBH/24t3+e2d+MdvkpQ==" saltValue="wOHyNSHLGRAv+9E672O41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yxrvs528w7rje/L76wTkdzWqQhbpqRMww6H3x1cA6F+DMHTd3HjJZSw41dwJL04Jqhky1E6F7e3euu0a2FDIeA==" saltValue="lYRmA182R4mngsX/UjE7W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2" zoomScale="70" zoomScaleNormal="70" zoomScaleSheetLayoutView="100" workbookViewId="0">
      <selection activeCell="M50" sqref="M5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18.559999999999999</v>
      </c>
      <c r="G47" s="12">
        <v>18.64</v>
      </c>
      <c r="H47" s="12">
        <v>16.38</v>
      </c>
      <c r="I47" s="12">
        <v>19.170000000000002</v>
      </c>
      <c r="J47" s="13">
        <v>19.55</v>
      </c>
    </row>
    <row r="48" spans="2:10" ht="57.75" customHeight="1" x14ac:dyDescent="0.2">
      <c r="B48" s="14"/>
      <c r="C48" s="1141" t="s">
        <v>4</v>
      </c>
      <c r="D48" s="1141"/>
      <c r="E48" s="1142"/>
      <c r="F48" s="15">
        <v>9.08</v>
      </c>
      <c r="G48" s="16">
        <v>8.7899999999999991</v>
      </c>
      <c r="H48" s="16">
        <v>10.99</v>
      </c>
      <c r="I48" s="16">
        <v>12.9</v>
      </c>
      <c r="J48" s="17">
        <v>13.84</v>
      </c>
    </row>
    <row r="49" spans="2:10" ht="57.75" customHeight="1" thickBot="1" x14ac:dyDescent="0.25">
      <c r="B49" s="18"/>
      <c r="C49" s="1143" t="s">
        <v>5</v>
      </c>
      <c r="D49" s="1143"/>
      <c r="E49" s="1144"/>
      <c r="F49" s="19" t="s">
        <v>567</v>
      </c>
      <c r="G49" s="20" t="s">
        <v>568</v>
      </c>
      <c r="H49" s="20">
        <v>0.64</v>
      </c>
      <c r="I49" s="20">
        <v>6.22</v>
      </c>
      <c r="J49" s="21">
        <v>0.69</v>
      </c>
    </row>
    <row r="50" spans="2:10" ht="13.2" x14ac:dyDescent="0.2"/>
  </sheetData>
  <sheetProtection algorithmName="SHA-512" hashValue="L2Rkec4s9lxhzlagb1Gf3fVsLSP2eSp8aezRl++Wh2CBgvDqRFR5TLwylxBI1WZnKt+ZFURQvORREHCaBvB/tA==" saltValue="YzM8+fcxQIKz59EOnaFdy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青野 健汰</cp:lastModifiedBy>
  <cp:lastPrinted>2024-03-14T23:43:36Z</cp:lastPrinted>
  <dcterms:created xsi:type="dcterms:W3CDTF">2024-02-05T03:07:38Z</dcterms:created>
  <dcterms:modified xsi:type="dcterms:W3CDTF">2024-03-15T04:54:01Z</dcterms:modified>
  <cp:category/>
</cp:coreProperties>
</file>