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9140" windowHeight="11985"/>
  </bookViews>
  <sheets>
    <sheet name="25-4" sheetId="33" r:id="rId1"/>
  </sheets>
  <calcPr calcId="145621"/>
</workbook>
</file>

<file path=xl/calcChain.xml><?xml version="1.0" encoding="utf-8"?>
<calcChain xmlns="http://schemas.openxmlformats.org/spreadsheetml/2006/main">
  <c r="N12" i="33" l="1"/>
  <c r="N13" i="33"/>
  <c r="N11" i="33"/>
  <c r="N10" i="33"/>
  <c r="G13" i="33" l="1"/>
  <c r="F13" i="33"/>
  <c r="E13" i="33"/>
  <c r="G10" i="33"/>
  <c r="F10" i="33"/>
  <c r="G12" i="33"/>
  <c r="F12" i="33"/>
  <c r="E12" i="33"/>
  <c r="E10" i="33"/>
  <c r="B11" i="33"/>
  <c r="B12" i="33"/>
  <c r="B13" i="33"/>
  <c r="B10" i="33"/>
  <c r="G11" i="33"/>
  <c r="I11" i="33" s="1"/>
  <c r="F11" i="33"/>
  <c r="E11" i="33"/>
  <c r="H11" i="33"/>
</calcChain>
</file>

<file path=xl/sharedStrings.xml><?xml version="1.0" encoding="utf-8"?>
<sst xmlns="http://schemas.openxmlformats.org/spreadsheetml/2006/main" count="28" uniqueCount="26">
  <si>
    <t>計</t>
    <rPh sb="0" eb="1">
      <t>ケイ</t>
    </rPh>
    <phoneticPr fontId="2"/>
  </si>
  <si>
    <t>ﾊﾟｰﾄ・
ｱﾙﾊﾞｲﾄ等</t>
    <rPh sb="12" eb="13">
      <t>トウ</t>
    </rPh>
    <phoneticPr fontId="2"/>
  </si>
  <si>
    <t>個人事業主
・無給家族
従業者</t>
    <rPh sb="4" eb="5">
      <t>ヌシ</t>
    </rPh>
    <rPh sb="7" eb="9">
      <t>ムキュウ</t>
    </rPh>
    <rPh sb="9" eb="10">
      <t>イエ</t>
    </rPh>
    <rPh sb="10" eb="11">
      <t>ゾク</t>
    </rPh>
    <rPh sb="12" eb="15">
      <t>ジュウギョウシャ</t>
    </rPh>
    <phoneticPr fontId="2"/>
  </si>
  <si>
    <t>（旧小松町）</t>
    <rPh sb="1" eb="2">
      <t>キュウ</t>
    </rPh>
    <rPh sb="2" eb="4">
      <t>コマツ</t>
    </rPh>
    <rPh sb="4" eb="5">
      <t>チョウ</t>
    </rPh>
    <phoneticPr fontId="2"/>
  </si>
  <si>
    <t>（旧丹原町）</t>
    <rPh sb="1" eb="2">
      <t>キュウ</t>
    </rPh>
    <rPh sb="2" eb="4">
      <t>タンバラ</t>
    </rPh>
    <rPh sb="4" eb="5">
      <t>チョウ</t>
    </rPh>
    <phoneticPr fontId="2"/>
  </si>
  <si>
    <t>（旧東予市）</t>
    <rPh sb="1" eb="2">
      <t>キュウ</t>
    </rPh>
    <rPh sb="2" eb="4">
      <t>トウヨ</t>
    </rPh>
    <rPh sb="4" eb="5">
      <t>シ</t>
    </rPh>
    <phoneticPr fontId="2"/>
  </si>
  <si>
    <t>（旧西条市）</t>
    <rPh sb="1" eb="2">
      <t>キュウ</t>
    </rPh>
    <rPh sb="2" eb="4">
      <t>サイジョウ</t>
    </rPh>
    <rPh sb="4" eb="5">
      <t>シ</t>
    </rPh>
    <phoneticPr fontId="2"/>
  </si>
  <si>
    <t>西条市　計</t>
    <rPh sb="0" eb="3">
      <t>サイジョウシ</t>
    </rPh>
    <rPh sb="4" eb="5">
      <t>ケイ</t>
    </rPh>
    <phoneticPr fontId="2"/>
  </si>
  <si>
    <t>正社員・
正職員等</t>
    <rPh sb="0" eb="3">
      <t>セイシャイン</t>
    </rPh>
    <rPh sb="5" eb="6">
      <t>セイ</t>
    </rPh>
    <rPh sb="6" eb="8">
      <t>ショクイン</t>
    </rPh>
    <rPh sb="8" eb="9">
      <t>トウ</t>
    </rPh>
    <phoneticPr fontId="2"/>
  </si>
  <si>
    <t>出向・派遣
受入者</t>
    <rPh sb="0" eb="2">
      <t>シュッコウ</t>
    </rPh>
    <rPh sb="3" eb="5">
      <t>ハケン</t>
    </rPh>
    <rPh sb="6" eb="7">
      <t>ウ</t>
    </rPh>
    <rPh sb="7" eb="8">
      <t>イ</t>
    </rPh>
    <rPh sb="8" eb="9">
      <t>シャ</t>
    </rPh>
    <phoneticPr fontId="2"/>
  </si>
  <si>
    <t>雇用者</t>
    <rPh sb="0" eb="3">
      <t>コヨウシャ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</si>
  <si>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</si>
  <si>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加工賃
収入額</t>
    <rPh sb="0" eb="3">
      <t>カコウチン</t>
    </rPh>
    <rPh sb="4" eb="7">
      <t>シュウニュウガク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</si>
  <si>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</si>
  <si>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常用労働者</t>
    <rPh sb="0" eb="2">
      <t>ジョウヨウ</t>
    </rPh>
    <rPh sb="2" eb="5">
      <t>ロウドウシャ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</si>
  <si>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</si>
  <si>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</si>
  <si>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製造品出荷額等　（万円）</t>
    <rPh sb="0" eb="3">
      <t>セイゾウヒン</t>
    </rPh>
    <rPh sb="6" eb="7">
      <t>トウ</t>
    </rPh>
    <rPh sb="9" eb="11">
      <t>マンエン</t>
    </rPh>
    <phoneticPr fontId="2"/>
  </si>
  <si>
    <t>原材料
使用額等
（万円）</t>
    <rPh sb="1" eb="2">
      <t>ザイ</t>
    </rPh>
    <rPh sb="7" eb="8">
      <t>トウ</t>
    </rPh>
    <rPh sb="10" eb="12">
      <t>マンエン</t>
    </rPh>
    <phoneticPr fontId="2"/>
  </si>
  <si>
    <t>従業者数　（人）</t>
    <rPh sb="0" eb="3">
      <t>ジュウギョウシャ</t>
    </rPh>
    <rPh sb="3" eb="4">
      <t>スウ</t>
    </rPh>
    <rPh sb="6" eb="7">
      <t>ヒト</t>
    </rPh>
    <phoneticPr fontId="2"/>
  </si>
  <si>
    <t>旧市町</t>
    <rPh sb="0" eb="1">
      <t>キュウ</t>
    </rPh>
    <rPh sb="1" eb="3">
      <t>シチョウ</t>
    </rPh>
    <phoneticPr fontId="2"/>
  </si>
  <si>
    <t>第４表  旧２市２町別統計表（従業者４人以上の事業所）</t>
    <rPh sb="0" eb="1">
      <t>ダイ</t>
    </rPh>
    <rPh sb="2" eb="3">
      <t>ヒョウ</t>
    </rPh>
    <rPh sb="5" eb="6">
      <t>キュウ</t>
    </rPh>
    <rPh sb="7" eb="8">
      <t>シ</t>
    </rPh>
    <rPh sb="9" eb="10">
      <t>チョウ</t>
    </rPh>
    <rPh sb="10" eb="11">
      <t>ベツ</t>
    </rPh>
    <rPh sb="11" eb="13">
      <t>トウケイ</t>
    </rPh>
    <phoneticPr fontId="2"/>
  </si>
  <si>
    <t>事業所数（所）</t>
    <rPh sb="0" eb="3">
      <t>ジギョウショ</t>
    </rPh>
    <rPh sb="3" eb="4">
      <t>スウ</t>
    </rPh>
    <rPh sb="5" eb="6">
      <t>トコロ</t>
    </rPh>
    <phoneticPr fontId="2"/>
  </si>
  <si>
    <t>その他の
収入額</t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</si>
  <si>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</si>
  <si>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平成25年工業統計調査（H25.12.31現在）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</si>
</sst>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6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right" vertical="center"/>
    </xf>
    <xf numFmtId="177" fontId="6" fillId="2" borderId="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38" fontId="6" fillId="3" borderId="10" xfId="1" applyFont="1" applyFill="1" applyBorder="1" applyAlignment="1">
      <alignment horizontal="center" vertical="center" wrapText="1"/>
    </xf>
    <xf numFmtId="38" fontId="6" fillId="3" borderId="8" xfId="1" applyFont="1" applyFill="1" applyBorder="1" applyAlignment="1">
      <alignment horizontal="center" vertical="center" wrapText="1"/>
    </xf>
    <xf numFmtId="38" fontId="6" fillId="3" borderId="9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38" fontId="6" fillId="3" borderId="15" xfId="1" applyFont="1" applyFill="1" applyBorder="1" applyAlignment="1">
      <alignment horizontal="center" vertical="center" wrapText="1"/>
    </xf>
    <xf numFmtId="38" fontId="6" fillId="3" borderId="18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76" fontId="9" fillId="3" borderId="10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8" fontId="9" fillId="3" borderId="12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="110" zoomScaleNormal="110" workbookViewId="0">
      <selection activeCell="A2" sqref="A2"/>
    </sheetView>
  </sheetViews>
  <sheetFormatPr defaultRowHeight="12" customHeight="1" x14ac:dyDescent="0.15"/>
  <cols>
    <col min="1" max="1" width="11" style="12" customWidth="1"/>
    <col min="2" max="4" width="6.125" style="9" customWidth="1"/>
    <col min="5" max="8" width="9.5" style="9" customWidth="1"/>
    <col min="9" max="9" width="9.375" style="9" customWidth="1"/>
    <col min="10" max="11" width="11.625" style="9" customWidth="1"/>
    <col min="12" max="12" width="11.125" style="9" bestFit="1" customWidth="1"/>
    <col min="13" max="13" width="8" style="9" customWidth="1"/>
    <col min="14" max="14" width="10.75" style="9" customWidth="1"/>
    <col min="15" max="15" width="11.625" style="9" customWidth="1"/>
    <col min="16" max="16384" width="9" style="9"/>
  </cols>
  <sheetData>
    <row r="1" spans="1:15" ht="12" customHeight="1" x14ac:dyDescent="0.15">
      <c r="A1" s="9"/>
    </row>
    <row r="2" spans="1:15" ht="24.75" customHeight="1" x14ac:dyDescent="0.15">
      <c r="A2" s="3" t="s">
        <v>21</v>
      </c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</row>
    <row r="3" spans="1:15" ht="12" customHeight="1" x14ac:dyDescent="0.15">
      <c r="O3" s="10"/>
    </row>
    <row r="4" spans="1:15" s="2" customFormat="1" ht="15.75" customHeight="1" x14ac:dyDescent="0.15">
      <c r="A4" s="28" t="s">
        <v>20</v>
      </c>
      <c r="B4" s="31" t="s">
        <v>22</v>
      </c>
      <c r="C4" s="32"/>
      <c r="D4" s="28"/>
      <c r="E4" s="33" t="s">
        <v>19</v>
      </c>
      <c r="F4" s="33"/>
      <c r="G4" s="33"/>
      <c r="H4" s="33"/>
      <c r="I4" s="34"/>
      <c r="J4" s="35" t="s">
        <v>18</v>
      </c>
      <c r="K4" s="36" t="s">
        <v>17</v>
      </c>
      <c r="L4" s="37"/>
      <c r="M4" s="37"/>
      <c r="N4" s="37"/>
      <c r="O4" s="37"/>
    </row>
    <row r="5" spans="1:15" s="2" customFormat="1" ht="15.75" customHeight="1" x14ac:dyDescent="0.15">
      <c r="A5" s="29"/>
      <c r="B5" s="25" t="s">
        <v>16</v>
      </c>
      <c r="C5" s="25" t="s">
        <v>15</v>
      </c>
      <c r="D5" s="25" t="s">
        <v>0</v>
      </c>
      <c r="E5" s="33" t="s">
        <v>14</v>
      </c>
      <c r="F5" s="33"/>
      <c r="G5" s="33"/>
      <c r="H5" s="43" t="s">
        <v>2</v>
      </c>
      <c r="I5" s="40" t="s">
        <v>0</v>
      </c>
      <c r="J5" s="35"/>
      <c r="K5" s="48" t="s">
        <v>13</v>
      </c>
      <c r="L5" s="25" t="s">
        <v>12</v>
      </c>
      <c r="M5" s="38" t="s">
        <v>24</v>
      </c>
      <c r="N5" s="39"/>
      <c r="O5" s="40" t="s">
        <v>0</v>
      </c>
    </row>
    <row r="6" spans="1:15" s="2" customFormat="1" ht="15.75" customHeight="1" x14ac:dyDescent="0.15">
      <c r="A6" s="29"/>
      <c r="B6" s="26"/>
      <c r="C6" s="26"/>
      <c r="D6" s="26"/>
      <c r="E6" s="33" t="s">
        <v>10</v>
      </c>
      <c r="F6" s="33"/>
      <c r="G6" s="54" t="s">
        <v>9</v>
      </c>
      <c r="H6" s="44"/>
      <c r="I6" s="52"/>
      <c r="J6" s="35"/>
      <c r="K6" s="49"/>
      <c r="L6" s="26"/>
      <c r="M6" s="26" t="s">
        <v>11</v>
      </c>
      <c r="N6" s="22" t="s">
        <v>23</v>
      </c>
      <c r="O6" s="41"/>
    </row>
    <row r="7" spans="1:15" s="2" customFormat="1" ht="15.75" customHeight="1" x14ac:dyDescent="0.15">
      <c r="A7" s="29"/>
      <c r="B7" s="26"/>
      <c r="C7" s="26"/>
      <c r="D7" s="26"/>
      <c r="E7" s="51" t="s">
        <v>8</v>
      </c>
      <c r="F7" s="46" t="s">
        <v>1</v>
      </c>
      <c r="G7" s="55"/>
      <c r="H7" s="44"/>
      <c r="I7" s="52"/>
      <c r="J7" s="35"/>
      <c r="K7" s="49"/>
      <c r="L7" s="26"/>
      <c r="M7" s="26"/>
      <c r="N7" s="23"/>
      <c r="O7" s="41"/>
    </row>
    <row r="8" spans="1:15" s="13" customFormat="1" ht="15.75" customHeight="1" x14ac:dyDescent="0.15">
      <c r="A8" s="30"/>
      <c r="B8" s="27"/>
      <c r="C8" s="27"/>
      <c r="D8" s="27"/>
      <c r="E8" s="45"/>
      <c r="F8" s="47"/>
      <c r="G8" s="47"/>
      <c r="H8" s="45"/>
      <c r="I8" s="53"/>
      <c r="J8" s="35"/>
      <c r="K8" s="50"/>
      <c r="L8" s="27"/>
      <c r="M8" s="27"/>
      <c r="N8" s="24"/>
      <c r="O8" s="42"/>
    </row>
    <row r="9" spans="1:15" s="5" customFormat="1" ht="24.75" customHeight="1" x14ac:dyDescent="0.15">
      <c r="A9" s="4" t="s">
        <v>7</v>
      </c>
      <c r="B9" s="15">
        <v>237</v>
      </c>
      <c r="C9" s="14">
        <v>16</v>
      </c>
      <c r="D9" s="14">
        <v>253</v>
      </c>
      <c r="E9" s="14">
        <v>7798</v>
      </c>
      <c r="F9" s="14">
        <v>1467</v>
      </c>
      <c r="G9" s="14">
        <v>484</v>
      </c>
      <c r="H9" s="14">
        <v>25</v>
      </c>
      <c r="I9" s="14">
        <v>9774</v>
      </c>
      <c r="J9" s="14">
        <v>60885974</v>
      </c>
      <c r="K9" s="14">
        <v>68890288</v>
      </c>
      <c r="L9" s="14">
        <v>1984272</v>
      </c>
      <c r="M9" s="14">
        <v>19070</v>
      </c>
      <c r="N9" s="14">
        <v>9063489</v>
      </c>
      <c r="O9" s="14">
        <v>79957119</v>
      </c>
    </row>
    <row r="10" spans="1:15" s="2" customFormat="1" ht="24.75" customHeight="1" x14ac:dyDescent="0.15">
      <c r="A10" s="6" t="s">
        <v>6</v>
      </c>
      <c r="B10" s="17">
        <f>D10-C10</f>
        <v>110</v>
      </c>
      <c r="C10" s="17">
        <v>5</v>
      </c>
      <c r="D10" s="17">
        <v>115</v>
      </c>
      <c r="E10" s="17">
        <f>4048+684</f>
        <v>4732</v>
      </c>
      <c r="F10" s="17">
        <f>545+416</f>
        <v>961</v>
      </c>
      <c r="G10" s="17">
        <f>330+47</f>
        <v>377</v>
      </c>
      <c r="H10" s="17">
        <v>9</v>
      </c>
      <c r="I10" s="17">
        <v>6079</v>
      </c>
      <c r="J10" s="17">
        <v>47795100</v>
      </c>
      <c r="K10" s="17">
        <v>51320977</v>
      </c>
      <c r="L10" s="17">
        <v>1384270</v>
      </c>
      <c r="M10" s="17">
        <v>17815</v>
      </c>
      <c r="N10" s="17">
        <f>O10-K10-L10-M10</f>
        <v>8812341</v>
      </c>
      <c r="O10" s="17">
        <v>61535403</v>
      </c>
    </row>
    <row r="11" spans="1:15" s="2" customFormat="1" ht="24.75" customHeight="1" x14ac:dyDescent="0.15">
      <c r="A11" s="6" t="s">
        <v>5</v>
      </c>
      <c r="B11" s="17">
        <f t="shared" ref="B11:B13" si="0">D11-C11</f>
        <v>71</v>
      </c>
      <c r="C11" s="17">
        <v>8</v>
      </c>
      <c r="D11" s="17">
        <v>79</v>
      </c>
      <c r="E11" s="17">
        <f>1544+315</f>
        <v>1859</v>
      </c>
      <c r="F11" s="17">
        <f>148+222</f>
        <v>370</v>
      </c>
      <c r="G11" s="17">
        <f>31+1</f>
        <v>32</v>
      </c>
      <c r="H11" s="17">
        <f>9+4</f>
        <v>13</v>
      </c>
      <c r="I11" s="17">
        <f>SUM(E11:H11)</f>
        <v>2274</v>
      </c>
      <c r="J11" s="17">
        <v>11579161</v>
      </c>
      <c r="K11" s="17">
        <v>15117373</v>
      </c>
      <c r="L11" s="17">
        <v>392536</v>
      </c>
      <c r="M11" s="17">
        <v>960</v>
      </c>
      <c r="N11" s="17">
        <f>O11-K11-L11-M11</f>
        <v>218903</v>
      </c>
      <c r="O11" s="17">
        <v>15729772</v>
      </c>
    </row>
    <row r="12" spans="1:15" s="2" customFormat="1" ht="24.75" customHeight="1" x14ac:dyDescent="0.15">
      <c r="A12" s="6" t="s">
        <v>4</v>
      </c>
      <c r="B12" s="17">
        <f t="shared" si="0"/>
        <v>41</v>
      </c>
      <c r="C12" s="17">
        <v>2</v>
      </c>
      <c r="D12" s="17">
        <v>43</v>
      </c>
      <c r="E12" s="17">
        <f>640+130</f>
        <v>770</v>
      </c>
      <c r="F12" s="17">
        <f>37+40</f>
        <v>77</v>
      </c>
      <c r="G12" s="17">
        <f>29+29</f>
        <v>58</v>
      </c>
      <c r="H12" s="17">
        <v>2</v>
      </c>
      <c r="I12" s="17">
        <v>907</v>
      </c>
      <c r="J12" s="17">
        <v>879831</v>
      </c>
      <c r="K12" s="17">
        <v>1458290</v>
      </c>
      <c r="L12" s="17">
        <v>99814</v>
      </c>
      <c r="M12" s="17">
        <v>295</v>
      </c>
      <c r="N12" s="17">
        <f t="shared" ref="N12:N13" si="1">O12-K12-L12-M12</f>
        <v>23214</v>
      </c>
      <c r="O12" s="17">
        <v>1581613</v>
      </c>
    </row>
    <row r="13" spans="1:15" s="2" customFormat="1" ht="24.75" customHeight="1" x14ac:dyDescent="0.15">
      <c r="A13" s="7" t="s">
        <v>3</v>
      </c>
      <c r="B13" s="18">
        <f t="shared" si="0"/>
        <v>15</v>
      </c>
      <c r="C13" s="19">
        <v>1</v>
      </c>
      <c r="D13" s="19">
        <v>16</v>
      </c>
      <c r="E13" s="19">
        <f>326+111</f>
        <v>437</v>
      </c>
      <c r="F13" s="19">
        <f>18+41</f>
        <v>59</v>
      </c>
      <c r="G13" s="19">
        <f>13+4</f>
        <v>17</v>
      </c>
      <c r="H13" s="19">
        <v>1</v>
      </c>
      <c r="I13" s="19">
        <v>514</v>
      </c>
      <c r="J13" s="19">
        <v>631882</v>
      </c>
      <c r="K13" s="19">
        <v>993648</v>
      </c>
      <c r="L13" s="19">
        <v>107652</v>
      </c>
      <c r="M13" s="19">
        <v>0</v>
      </c>
      <c r="N13" s="19">
        <f t="shared" si="1"/>
        <v>9031</v>
      </c>
      <c r="O13" s="19">
        <v>1110331</v>
      </c>
    </row>
    <row r="14" spans="1:15" ht="9" customHeight="1" x14ac:dyDescent="0.15">
      <c r="G14" s="20"/>
    </row>
    <row r="15" spans="1:15" s="1" customFormat="1" x14ac:dyDescent="0.15">
      <c r="C15" s="8"/>
      <c r="D15" s="8"/>
      <c r="E15" s="8"/>
      <c r="F15" s="8"/>
      <c r="G15" s="8"/>
      <c r="H15" s="8"/>
      <c r="I15" s="8"/>
      <c r="J15" s="8"/>
      <c r="K15" s="8"/>
      <c r="L15" s="1" t="s">
        <v>25</v>
      </c>
    </row>
    <row r="18" spans="6:15" ht="12" customHeight="1" x14ac:dyDescent="0.15">
      <c r="J18" s="21"/>
      <c r="K18" s="21"/>
      <c r="L18" s="21"/>
      <c r="M18" s="21"/>
      <c r="N18" s="21"/>
      <c r="O18" s="21"/>
    </row>
    <row r="22" spans="6:15" ht="12" customHeight="1" x14ac:dyDescent="0.15">
      <c r="F22" s="16"/>
    </row>
  </sheetData>
  <mergeCells count="21">
    <mergeCell ref="F7:F8"/>
    <mergeCell ref="K5:K8"/>
    <mergeCell ref="E7:E8"/>
    <mergeCell ref="I5:I8"/>
    <mergeCell ref="G6:G8"/>
    <mergeCell ref="N6:N8"/>
    <mergeCell ref="C5:C8"/>
    <mergeCell ref="A4:A8"/>
    <mergeCell ref="B4:D4"/>
    <mergeCell ref="E4:I4"/>
    <mergeCell ref="J4:J8"/>
    <mergeCell ref="K4:O4"/>
    <mergeCell ref="E5:G5"/>
    <mergeCell ref="E6:F6"/>
    <mergeCell ref="M5:N5"/>
    <mergeCell ref="O5:O8"/>
    <mergeCell ref="B5:B8"/>
    <mergeCell ref="M6:M8"/>
    <mergeCell ref="D5:D8"/>
    <mergeCell ref="H5:H8"/>
    <mergeCell ref="L5:L8"/>
  </mergeCells>
  <phoneticPr fontId="2"/>
  <pageMargins left="0.49" right="0.19685039370078741" top="0.59" bottom="0.46" header="0.39370078740157483" footer="0.19685039370078741"/>
  <pageSetup paperSize="9" scale="9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Administrator</cp:lastModifiedBy>
  <cp:lastPrinted>2016-03-09T07:09:54Z</cp:lastPrinted>
  <dcterms:created xsi:type="dcterms:W3CDTF">2007-11-30T04:42:07Z</dcterms:created>
  <dcterms:modified xsi:type="dcterms:W3CDTF">2016-03-09T07:10:03Z</dcterms:modified>
</cp:coreProperties>
</file>